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er\Dropbox (vilnius economics)\Ve Team Folder\_Projektai\_KOMUN\Velzio KOM\2020 RAS\Patikra_VAN\TU 8.1.6\"/>
    </mc:Choice>
  </mc:AlternateContent>
  <xr:revisionPtr revIDLastSave="0" documentId="13_ncr:1_{5746DD5D-8819-4634-AAC7-5446D9E64513}" xr6:coauthVersionLast="45" xr6:coauthVersionMax="45" xr10:uidLastSave="{00000000-0000-0000-0000-000000000000}"/>
  <bookViews>
    <workbookView xWindow="-120" yWindow="-120" windowWidth="29040" windowHeight="15840" xr2:uid="{6650FA5E-C7CB-45B0-AF1D-6179034EE0B1}"/>
  </bookViews>
  <sheets>
    <sheet name="6.1" sheetId="1" r:id="rId1"/>
    <sheet name="6.2" sheetId="2" r:id="rId2"/>
    <sheet name="6.3" sheetId="3" r:id="rId3"/>
    <sheet name="6.4" sheetId="4" r:id="rId4"/>
    <sheet name="6.5"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f" hidden="1">[1]gamybaK!#REF!</definedName>
    <definedName name="_xlnm._FilterDatabase" localSheetId="0" hidden="1">'6.1'!$A$5:$AA$124</definedName>
    <definedName name="_xlnm._FilterDatabase" localSheetId="1" hidden="1">'6.2'!$B$7:$AC$7</definedName>
    <definedName name="_xlnm._FilterDatabase" localSheetId="2" hidden="1">'6.3'!$B$6:$G$6</definedName>
    <definedName name="_xlnm._FilterDatabase" localSheetId="3" hidden="1">'6.4'!$B$6:$AD$419</definedName>
    <definedName name="_xlnm._FilterDatabase" localSheetId="4" hidden="1">'6.5'!$A$67:$R$117</definedName>
    <definedName name="_xlnm._FilterDatabase" hidden="1">[2]gamybaK!#REF!</definedName>
    <definedName name="_FilterDatabase1" hidden="1">[1]gamybaK!#REF!</definedName>
    <definedName name="AAA" hidden="1">[3]gamybaK!#REF!</definedName>
    <definedName name="AAAA" hidden="1">[4]gamybaK!#REF!</definedName>
    <definedName name="AS" hidden="1">[3]gamybaK!#REF!</definedName>
    <definedName name="AS2DocOpenMode" hidden="1">"AS2DocumentEdit"</definedName>
    <definedName name="asd" hidden="1">[4]gamybaK!#REF!</definedName>
    <definedName name="azx" hidden="1">[3]gamybaK!#REF!</definedName>
    <definedName name="de" hidden="1">#REF!</definedName>
    <definedName name="eeee" hidden="1">#REF!</definedName>
    <definedName name="eeeee" hidden="1">#REF!</definedName>
    <definedName name="ET" hidden="1">#REF!</definedName>
    <definedName name="filter" hidden="1">[6]gamybaK!#REF!</definedName>
    <definedName name="h" hidden="1">[7]gamybaK!#REF!</definedName>
    <definedName name="hmm" hidden="1">#REF!</definedName>
    <definedName name="kint" hidden="1">[8]gamybaK!#REF!</definedName>
    <definedName name="l" hidden="1">[8]gamybaK!#REF!</definedName>
    <definedName name="lkjh" hidden="1">[6]gamybaK!#REF!</definedName>
    <definedName name="lkmjh" hidden="1">[9]gamybaK!#REF!</definedName>
    <definedName name="pr" hidden="1">[2]gamybaK!#REF!</definedName>
    <definedName name="Priskyrimas_turtas">[10]_!$H$17:$H$45</definedName>
    <definedName name="PSW_CALCULATE_0" hidden="1">#REF!</definedName>
    <definedName name="PSW_SAVE_0" hidden="1">#REF!</definedName>
    <definedName name="PSWGrid_0_0" hidden="1">#REF!</definedName>
    <definedName name="PSWGrid_0_1" hidden="1">#REF!</definedName>
    <definedName name="PSWGrid_0_2" hidden="1">#REF!</definedName>
    <definedName name="PSWGrid_0_3" hidden="1">#REF!</definedName>
    <definedName name="PSWInput_0_0" hidden="1">#REF!</definedName>
    <definedName name="PSWInput_0_1" hidden="1">#REF!</definedName>
    <definedName name="PSWInput_0_2" hidden="1">#REF!</definedName>
    <definedName name="PSWInput_0_3" hidden="1">#REF!</definedName>
    <definedName name="PSWList_0_0" hidden="1">#REF!</definedName>
    <definedName name="PSWList_0_1" hidden="1">#REF!</definedName>
    <definedName name="PSWList_0_2" hidden="1">#REF!</definedName>
    <definedName name="PSWList_0_3" hidden="1">#REF!</definedName>
    <definedName name="PSWMergedSavingCell_0_0" hidden="1">#REF!</definedName>
    <definedName name="PSWMergedSavingCell_0_1" hidden="1">#REF!</definedName>
    <definedName name="PSWMergedSavingCell_0_10" hidden="1">#REF!</definedName>
    <definedName name="PSWMergedSavingCell_0_100" hidden="1">#REF!</definedName>
    <definedName name="PSWMergedSavingCell_0_101" hidden="1">#REF!</definedName>
    <definedName name="PSWMergedSavingCell_0_102" hidden="1">#REF!</definedName>
    <definedName name="PSWMergedSavingCell_0_103" hidden="1">#REF!</definedName>
    <definedName name="PSWMergedSavingCell_0_104" hidden="1">#REF!</definedName>
    <definedName name="PSWMergedSavingCell_0_105" hidden="1">#REF!</definedName>
    <definedName name="PSWMergedSavingCell_0_106" hidden="1">#REF!</definedName>
    <definedName name="PSWMergedSavingCell_0_107" hidden="1">#REF!</definedName>
    <definedName name="PSWMergedSavingCell_0_108" hidden="1">#REF!</definedName>
    <definedName name="PSWMergedSavingCell_0_109" hidden="1">#REF!</definedName>
    <definedName name="PSWMergedSavingCell_0_11" hidden="1">#REF!</definedName>
    <definedName name="PSWMergedSavingCell_0_110" hidden="1">#REF!</definedName>
    <definedName name="PSWMergedSavingCell_0_111" hidden="1">#REF!</definedName>
    <definedName name="PSWMergedSavingCell_0_112" hidden="1">#REF!</definedName>
    <definedName name="PSWMergedSavingCell_0_113" hidden="1">#REF!</definedName>
    <definedName name="PSWMergedSavingCell_0_114" hidden="1">#REF!</definedName>
    <definedName name="PSWMergedSavingCell_0_115" hidden="1">#REF!</definedName>
    <definedName name="PSWMergedSavingCell_0_116" hidden="1">#REF!</definedName>
    <definedName name="PSWMergedSavingCell_0_117" hidden="1">#REF!</definedName>
    <definedName name="PSWMergedSavingCell_0_118" hidden="1">#REF!</definedName>
    <definedName name="PSWMergedSavingCell_0_119" hidden="1">#REF!</definedName>
    <definedName name="PSWMergedSavingCell_0_12" hidden="1">#REF!</definedName>
    <definedName name="PSWMergedSavingCell_0_120" hidden="1">#REF!</definedName>
    <definedName name="PSWMergedSavingCell_0_121" hidden="1">#REF!</definedName>
    <definedName name="PSWMergedSavingCell_0_122" hidden="1">#REF!</definedName>
    <definedName name="PSWMergedSavingCell_0_123" hidden="1">#REF!</definedName>
    <definedName name="PSWMergedSavingCell_0_124" hidden="1">#REF!</definedName>
    <definedName name="PSWMergedSavingCell_0_125" hidden="1">#REF!</definedName>
    <definedName name="PSWMergedSavingCell_0_126" hidden="1">#REF!</definedName>
    <definedName name="PSWMergedSavingCell_0_127" hidden="1">#REF!</definedName>
    <definedName name="PSWMergedSavingCell_0_128" hidden="1">#REF!</definedName>
    <definedName name="PSWMergedSavingCell_0_129" hidden="1">#REF!</definedName>
    <definedName name="PSWMergedSavingCell_0_13" hidden="1">#REF!</definedName>
    <definedName name="PSWMergedSavingCell_0_130" hidden="1">#REF!</definedName>
    <definedName name="PSWMergedSavingCell_0_131" hidden="1">#REF!</definedName>
    <definedName name="PSWMergedSavingCell_0_132" hidden="1">#REF!</definedName>
    <definedName name="PSWMergedSavingCell_0_133" hidden="1">#REF!</definedName>
    <definedName name="PSWMergedSavingCell_0_134" hidden="1">#REF!</definedName>
    <definedName name="PSWMergedSavingCell_0_135" hidden="1">#REF!</definedName>
    <definedName name="PSWMergedSavingCell_0_136" hidden="1">#REF!</definedName>
    <definedName name="PSWMergedSavingCell_0_137" hidden="1">#REF!</definedName>
    <definedName name="PSWMergedSavingCell_0_138" hidden="1">#REF!</definedName>
    <definedName name="PSWMergedSavingCell_0_139" hidden="1">#REF!</definedName>
    <definedName name="PSWMergedSavingCell_0_14" hidden="1">#REF!</definedName>
    <definedName name="PSWMergedSavingCell_0_140" hidden="1">#REF!</definedName>
    <definedName name="PSWMergedSavingCell_0_141" hidden="1">#REF!</definedName>
    <definedName name="PSWMergedSavingCell_0_142" hidden="1">#REF!</definedName>
    <definedName name="PSWMergedSavingCell_0_143" hidden="1">#REF!</definedName>
    <definedName name="PSWMergedSavingCell_0_144" hidden="1">#REF!</definedName>
    <definedName name="PSWMergedSavingCell_0_145" hidden="1">#REF!</definedName>
    <definedName name="PSWMergedSavingCell_0_146" hidden="1">#REF!</definedName>
    <definedName name="PSWMergedSavingCell_0_147" hidden="1">#REF!</definedName>
    <definedName name="PSWMergedSavingCell_0_148" hidden="1">#REF!</definedName>
    <definedName name="PSWMergedSavingCell_0_149" hidden="1">#REF!</definedName>
    <definedName name="PSWMergedSavingCell_0_15" hidden="1">#REF!</definedName>
    <definedName name="PSWMergedSavingCell_0_150" hidden="1">#REF!</definedName>
    <definedName name="PSWMergedSavingCell_0_151" hidden="1">#REF!</definedName>
    <definedName name="PSWMergedSavingCell_0_152" hidden="1">#REF!</definedName>
    <definedName name="PSWMergedSavingCell_0_153" hidden="1">#REF!</definedName>
    <definedName name="PSWMergedSavingCell_0_154" hidden="1">#REF!</definedName>
    <definedName name="PSWMergedSavingCell_0_155" hidden="1">#REF!</definedName>
    <definedName name="PSWMergedSavingCell_0_156" hidden="1">#REF!</definedName>
    <definedName name="PSWMergedSavingCell_0_157" hidden="1">#REF!</definedName>
    <definedName name="PSWMergedSavingCell_0_158" hidden="1">#REF!</definedName>
    <definedName name="PSWMergedSavingCell_0_159" hidden="1">#REF!</definedName>
    <definedName name="PSWMergedSavingCell_0_16" hidden="1">#REF!</definedName>
    <definedName name="PSWMergedSavingCell_0_160" hidden="1">#REF!</definedName>
    <definedName name="PSWMergedSavingCell_0_161" hidden="1">#REF!</definedName>
    <definedName name="PSWMergedSavingCell_0_162" hidden="1">#REF!</definedName>
    <definedName name="PSWMergedSavingCell_0_163" hidden="1">#REF!</definedName>
    <definedName name="PSWMergedSavingCell_0_164" hidden="1">#REF!</definedName>
    <definedName name="PSWMergedSavingCell_0_165" hidden="1">#REF!</definedName>
    <definedName name="PSWMergedSavingCell_0_166" hidden="1">#REF!</definedName>
    <definedName name="PSWMergedSavingCell_0_167" hidden="1">#REF!</definedName>
    <definedName name="PSWMergedSavingCell_0_168" hidden="1">#REF!</definedName>
    <definedName name="PSWMergedSavingCell_0_169" hidden="1">#REF!</definedName>
    <definedName name="PSWMergedSavingCell_0_17" hidden="1">#REF!</definedName>
    <definedName name="PSWMergedSavingCell_0_170" hidden="1">#REF!</definedName>
    <definedName name="PSWMergedSavingCell_0_171" hidden="1">#REF!</definedName>
    <definedName name="PSWMergedSavingCell_0_172" hidden="1">#REF!</definedName>
    <definedName name="PSWMergedSavingCell_0_173" hidden="1">#REF!</definedName>
    <definedName name="PSWMergedSavingCell_0_174" hidden="1">#REF!</definedName>
    <definedName name="PSWMergedSavingCell_0_175" hidden="1">#REF!</definedName>
    <definedName name="PSWMergedSavingCell_0_176" hidden="1">#REF!</definedName>
    <definedName name="PSWMergedSavingCell_0_177" hidden="1">#REF!</definedName>
    <definedName name="PSWMergedSavingCell_0_178" hidden="1">#REF!</definedName>
    <definedName name="PSWMergedSavingCell_0_179" hidden="1">#REF!</definedName>
    <definedName name="PSWMergedSavingCell_0_18" hidden="1">#REF!</definedName>
    <definedName name="PSWMergedSavingCell_0_180" hidden="1">#REF!</definedName>
    <definedName name="PSWMergedSavingCell_0_181" hidden="1">#REF!</definedName>
    <definedName name="PSWMergedSavingCell_0_182" hidden="1">#REF!</definedName>
    <definedName name="PSWMergedSavingCell_0_183" hidden="1">#REF!</definedName>
    <definedName name="PSWMergedSavingCell_0_184" hidden="1">#REF!</definedName>
    <definedName name="PSWMergedSavingCell_0_185" hidden="1">#REF!</definedName>
    <definedName name="PSWMergedSavingCell_0_186" hidden="1">#REF!</definedName>
    <definedName name="PSWMergedSavingCell_0_187" hidden="1">#REF!</definedName>
    <definedName name="PSWMergedSavingCell_0_188" hidden="1">#REF!</definedName>
    <definedName name="PSWMergedSavingCell_0_189" hidden="1">#REF!</definedName>
    <definedName name="PSWMergedSavingCell_0_19" hidden="1">#REF!</definedName>
    <definedName name="PSWMergedSavingCell_0_190" hidden="1">#REF!</definedName>
    <definedName name="PSWMergedSavingCell_0_191" hidden="1">#REF!</definedName>
    <definedName name="PSWMergedSavingCell_0_192" hidden="1">#REF!</definedName>
    <definedName name="PSWMergedSavingCell_0_193" hidden="1">#REF!</definedName>
    <definedName name="PSWMergedSavingCell_0_194" hidden="1">#REF!</definedName>
    <definedName name="PSWMergedSavingCell_0_195" hidden="1">#REF!</definedName>
    <definedName name="PSWMergedSavingCell_0_196" hidden="1">#REF!</definedName>
    <definedName name="PSWMergedSavingCell_0_197" hidden="1">#REF!</definedName>
    <definedName name="PSWMergedSavingCell_0_198" hidden="1">#REF!</definedName>
    <definedName name="PSWMergedSavingCell_0_199" hidden="1">#REF!</definedName>
    <definedName name="PSWMergedSavingCell_0_2" hidden="1">#REF!</definedName>
    <definedName name="PSWMergedSavingCell_0_20" hidden="1">#REF!</definedName>
    <definedName name="PSWMergedSavingCell_0_200" hidden="1">#REF!</definedName>
    <definedName name="PSWMergedSavingCell_0_201" hidden="1">#REF!</definedName>
    <definedName name="PSWMergedSavingCell_0_202" hidden="1">#REF!</definedName>
    <definedName name="PSWMergedSavingCell_0_203" hidden="1">#REF!</definedName>
    <definedName name="PSWMergedSavingCell_0_204" hidden="1">#REF!</definedName>
    <definedName name="PSWMergedSavingCell_0_205" hidden="1">#REF!</definedName>
    <definedName name="PSWMergedSavingCell_0_206" hidden="1">#REF!</definedName>
    <definedName name="PSWMergedSavingCell_0_207" hidden="1">#REF!</definedName>
    <definedName name="PSWMergedSavingCell_0_208" hidden="1">#REF!</definedName>
    <definedName name="PSWMergedSavingCell_0_209" hidden="1">#REF!</definedName>
    <definedName name="PSWMergedSavingCell_0_21" hidden="1">#REF!</definedName>
    <definedName name="PSWMergedSavingCell_0_210" hidden="1">#REF!</definedName>
    <definedName name="PSWMergedSavingCell_0_211" hidden="1">#REF!</definedName>
    <definedName name="PSWMergedSavingCell_0_212" hidden="1">#REF!</definedName>
    <definedName name="PSWMergedSavingCell_0_213" hidden="1">#REF!</definedName>
    <definedName name="PSWMergedSavingCell_0_214" hidden="1">#REF!</definedName>
    <definedName name="PSWMergedSavingCell_0_215" hidden="1">#REF!</definedName>
    <definedName name="PSWMergedSavingCell_0_216" hidden="1">#REF!</definedName>
    <definedName name="PSWMergedSavingCell_0_217" hidden="1">#REF!</definedName>
    <definedName name="PSWMergedSavingCell_0_218" hidden="1">#REF!</definedName>
    <definedName name="PSWMergedSavingCell_0_219" hidden="1">#REF!</definedName>
    <definedName name="PSWMergedSavingCell_0_22" hidden="1">#REF!</definedName>
    <definedName name="PSWMergedSavingCell_0_220" hidden="1">#REF!</definedName>
    <definedName name="PSWMergedSavingCell_0_221" hidden="1">#REF!</definedName>
    <definedName name="PSWMergedSavingCell_0_222" hidden="1">#REF!</definedName>
    <definedName name="PSWMergedSavingCell_0_223" hidden="1">#REF!</definedName>
    <definedName name="PSWMergedSavingCell_0_224" hidden="1">#REF!</definedName>
    <definedName name="PSWMergedSavingCell_0_225" hidden="1">#REF!</definedName>
    <definedName name="PSWMergedSavingCell_0_226" hidden="1">#REF!</definedName>
    <definedName name="PSWMergedSavingCell_0_227" hidden="1">#REF!</definedName>
    <definedName name="PSWMergedSavingCell_0_228" hidden="1">#REF!</definedName>
    <definedName name="PSWMergedSavingCell_0_229" hidden="1">#REF!</definedName>
    <definedName name="PSWMergedSavingCell_0_23" hidden="1">#REF!</definedName>
    <definedName name="PSWMergedSavingCell_0_230" hidden="1">#REF!</definedName>
    <definedName name="PSWMergedSavingCell_0_231" hidden="1">#REF!</definedName>
    <definedName name="PSWMergedSavingCell_0_232" hidden="1">#REF!</definedName>
    <definedName name="PSWMergedSavingCell_0_233" hidden="1">#REF!</definedName>
    <definedName name="PSWMergedSavingCell_0_234" hidden="1">#REF!</definedName>
    <definedName name="PSWMergedSavingCell_0_235" hidden="1">#REF!</definedName>
    <definedName name="PSWMergedSavingCell_0_236" hidden="1">#REF!</definedName>
    <definedName name="PSWMergedSavingCell_0_237" hidden="1">#REF!</definedName>
    <definedName name="PSWMergedSavingCell_0_238" hidden="1">#REF!</definedName>
    <definedName name="PSWMergedSavingCell_0_239" hidden="1">#REF!</definedName>
    <definedName name="PSWMergedSavingCell_0_24" hidden="1">#REF!</definedName>
    <definedName name="PSWMergedSavingCell_0_240" hidden="1">#REF!</definedName>
    <definedName name="PSWMergedSavingCell_0_241" hidden="1">#REF!</definedName>
    <definedName name="PSWMergedSavingCell_0_242" hidden="1">#REF!</definedName>
    <definedName name="PSWMergedSavingCell_0_243" hidden="1">#REF!</definedName>
    <definedName name="PSWMergedSavingCell_0_244" hidden="1">#REF!</definedName>
    <definedName name="PSWMergedSavingCell_0_245" hidden="1">#REF!</definedName>
    <definedName name="PSWMergedSavingCell_0_246" hidden="1">#REF!</definedName>
    <definedName name="PSWMergedSavingCell_0_247" hidden="1">#REF!</definedName>
    <definedName name="PSWMergedSavingCell_0_248" hidden="1">#REF!</definedName>
    <definedName name="PSWMergedSavingCell_0_249" hidden="1">#REF!</definedName>
    <definedName name="PSWMergedSavingCell_0_25" hidden="1">#REF!</definedName>
    <definedName name="PSWMergedSavingCell_0_250" hidden="1">#REF!</definedName>
    <definedName name="PSWMergedSavingCell_0_251" hidden="1">#REF!</definedName>
    <definedName name="PSWMergedSavingCell_0_252" hidden="1">#REF!</definedName>
    <definedName name="PSWMergedSavingCell_0_253" hidden="1">#REF!</definedName>
    <definedName name="PSWMergedSavingCell_0_254" hidden="1">#REF!</definedName>
    <definedName name="PSWMergedSavingCell_0_255" hidden="1">#REF!</definedName>
    <definedName name="PSWMergedSavingCell_0_256" hidden="1">#REF!</definedName>
    <definedName name="PSWMergedSavingCell_0_257" hidden="1">#REF!</definedName>
    <definedName name="PSWMergedSavingCell_0_258" hidden="1">#REF!</definedName>
    <definedName name="PSWMergedSavingCell_0_259" hidden="1">#REF!</definedName>
    <definedName name="PSWMergedSavingCell_0_26" hidden="1">#REF!</definedName>
    <definedName name="PSWMergedSavingCell_0_260" hidden="1">#REF!</definedName>
    <definedName name="PSWMergedSavingCell_0_261" hidden="1">#REF!</definedName>
    <definedName name="PSWMergedSavingCell_0_262" hidden="1">#REF!</definedName>
    <definedName name="PSWMergedSavingCell_0_263" hidden="1">#REF!</definedName>
    <definedName name="PSWMergedSavingCell_0_264" hidden="1">#REF!</definedName>
    <definedName name="PSWMergedSavingCell_0_265" hidden="1">#REF!</definedName>
    <definedName name="PSWMergedSavingCell_0_266" hidden="1">#REF!</definedName>
    <definedName name="PSWMergedSavingCell_0_267" hidden="1">#REF!</definedName>
    <definedName name="PSWMergedSavingCell_0_268" hidden="1">#REF!</definedName>
    <definedName name="PSWMergedSavingCell_0_269" hidden="1">#REF!</definedName>
    <definedName name="PSWMergedSavingCell_0_27" hidden="1">#REF!</definedName>
    <definedName name="PSWMergedSavingCell_0_270" hidden="1">#REF!</definedName>
    <definedName name="PSWMergedSavingCell_0_271" hidden="1">#REF!</definedName>
    <definedName name="PSWMergedSavingCell_0_272" hidden="1">#REF!</definedName>
    <definedName name="PSWMergedSavingCell_0_273" hidden="1">#REF!</definedName>
    <definedName name="PSWMergedSavingCell_0_274" hidden="1">#REF!</definedName>
    <definedName name="PSWMergedSavingCell_0_275" hidden="1">#REF!</definedName>
    <definedName name="PSWMergedSavingCell_0_276" hidden="1">#REF!</definedName>
    <definedName name="PSWMergedSavingCell_0_277" hidden="1">#REF!</definedName>
    <definedName name="PSWMergedSavingCell_0_278" hidden="1">#REF!</definedName>
    <definedName name="PSWMergedSavingCell_0_279" hidden="1">#REF!</definedName>
    <definedName name="PSWMergedSavingCell_0_28" hidden="1">#REF!</definedName>
    <definedName name="PSWMergedSavingCell_0_280" hidden="1">#REF!</definedName>
    <definedName name="PSWMergedSavingCell_0_281" hidden="1">#REF!</definedName>
    <definedName name="PSWMergedSavingCell_0_282" hidden="1">#REF!</definedName>
    <definedName name="PSWMergedSavingCell_0_283" hidden="1">#REF!</definedName>
    <definedName name="PSWMergedSavingCell_0_284" hidden="1">#REF!</definedName>
    <definedName name="PSWMergedSavingCell_0_285" hidden="1">#REF!</definedName>
    <definedName name="PSWMergedSavingCell_0_286" hidden="1">#REF!</definedName>
    <definedName name="PSWMergedSavingCell_0_287" hidden="1">#REF!</definedName>
    <definedName name="PSWMergedSavingCell_0_288" hidden="1">#REF!</definedName>
    <definedName name="PSWMergedSavingCell_0_289" hidden="1">#REF!</definedName>
    <definedName name="PSWMergedSavingCell_0_29" hidden="1">#REF!</definedName>
    <definedName name="PSWMergedSavingCell_0_290" hidden="1">#REF!</definedName>
    <definedName name="PSWMergedSavingCell_0_291" hidden="1">#REF!</definedName>
    <definedName name="PSWMergedSavingCell_0_292" hidden="1">#REF!</definedName>
    <definedName name="PSWMergedSavingCell_0_293" hidden="1">#REF!</definedName>
    <definedName name="PSWMergedSavingCell_0_294" hidden="1">#REF!</definedName>
    <definedName name="PSWMergedSavingCell_0_295" hidden="1">#REF!</definedName>
    <definedName name="PSWMergedSavingCell_0_296" hidden="1">#REF!</definedName>
    <definedName name="PSWMergedSavingCell_0_297" hidden="1">#REF!</definedName>
    <definedName name="PSWMergedSavingCell_0_298" hidden="1">#REF!</definedName>
    <definedName name="PSWMergedSavingCell_0_299" hidden="1">#REF!</definedName>
    <definedName name="PSWMergedSavingCell_0_3" hidden="1">#REF!</definedName>
    <definedName name="PSWMergedSavingCell_0_30" hidden="1">#REF!</definedName>
    <definedName name="PSWMergedSavingCell_0_300" hidden="1">#REF!</definedName>
    <definedName name="PSWMergedSavingCell_0_301" hidden="1">#REF!</definedName>
    <definedName name="PSWMergedSavingCell_0_302" hidden="1">#REF!</definedName>
    <definedName name="PSWMergedSavingCell_0_303" hidden="1">#REF!</definedName>
    <definedName name="PSWMergedSavingCell_0_304" hidden="1">#REF!</definedName>
    <definedName name="PSWMergedSavingCell_0_305" hidden="1">#REF!</definedName>
    <definedName name="PSWMergedSavingCell_0_306" hidden="1">#REF!</definedName>
    <definedName name="PSWMergedSavingCell_0_307" hidden="1">#REF!</definedName>
    <definedName name="PSWMergedSavingCell_0_308" hidden="1">#REF!</definedName>
    <definedName name="PSWMergedSavingCell_0_309" hidden="1">#REF!</definedName>
    <definedName name="PSWMergedSavingCell_0_31" hidden="1">#REF!</definedName>
    <definedName name="PSWMergedSavingCell_0_310" hidden="1">#REF!</definedName>
    <definedName name="PSWMergedSavingCell_0_311" hidden="1">#REF!</definedName>
    <definedName name="PSWMergedSavingCell_0_312" hidden="1">#REF!</definedName>
    <definedName name="PSWMergedSavingCell_0_313" hidden="1">#REF!</definedName>
    <definedName name="PSWMergedSavingCell_0_314" hidden="1">#REF!</definedName>
    <definedName name="PSWMergedSavingCell_0_315" hidden="1">#REF!</definedName>
    <definedName name="PSWMergedSavingCell_0_316" hidden="1">#REF!</definedName>
    <definedName name="PSWMergedSavingCell_0_317" hidden="1">#REF!</definedName>
    <definedName name="PSWMergedSavingCell_0_318" hidden="1">#REF!</definedName>
    <definedName name="PSWMergedSavingCell_0_319" hidden="1">#REF!</definedName>
    <definedName name="PSWMergedSavingCell_0_32" hidden="1">#REF!</definedName>
    <definedName name="PSWMergedSavingCell_0_320" hidden="1">#REF!</definedName>
    <definedName name="PSWMergedSavingCell_0_321" hidden="1">#REF!</definedName>
    <definedName name="PSWMergedSavingCell_0_322" hidden="1">#REF!</definedName>
    <definedName name="PSWMergedSavingCell_0_323" hidden="1">#REF!</definedName>
    <definedName name="PSWMergedSavingCell_0_324" hidden="1">#REF!</definedName>
    <definedName name="PSWMergedSavingCell_0_325" hidden="1">#REF!</definedName>
    <definedName name="PSWMergedSavingCell_0_326" hidden="1">#REF!</definedName>
    <definedName name="PSWMergedSavingCell_0_327" hidden="1">#REF!</definedName>
    <definedName name="PSWMergedSavingCell_0_328" hidden="1">#REF!</definedName>
    <definedName name="PSWMergedSavingCell_0_329" hidden="1">#REF!</definedName>
    <definedName name="PSWMergedSavingCell_0_33" hidden="1">#REF!</definedName>
    <definedName name="PSWMergedSavingCell_0_330" hidden="1">#REF!</definedName>
    <definedName name="PSWMergedSavingCell_0_331" hidden="1">#REF!</definedName>
    <definedName name="PSWMergedSavingCell_0_332" hidden="1">#REF!</definedName>
    <definedName name="PSWMergedSavingCell_0_333" hidden="1">#REF!</definedName>
    <definedName name="PSWMergedSavingCell_0_334" hidden="1">#REF!</definedName>
    <definedName name="PSWMergedSavingCell_0_335" hidden="1">#REF!</definedName>
    <definedName name="PSWMergedSavingCell_0_336" hidden="1">#REF!</definedName>
    <definedName name="PSWMergedSavingCell_0_337" hidden="1">#REF!</definedName>
    <definedName name="PSWMergedSavingCell_0_338" hidden="1">#REF!</definedName>
    <definedName name="PSWMergedSavingCell_0_339" hidden="1">#REF!</definedName>
    <definedName name="PSWMergedSavingCell_0_34" hidden="1">#REF!</definedName>
    <definedName name="PSWMergedSavingCell_0_340" hidden="1">#REF!</definedName>
    <definedName name="PSWMergedSavingCell_0_341" hidden="1">#REF!</definedName>
    <definedName name="PSWMergedSavingCell_0_342" hidden="1">#REF!</definedName>
    <definedName name="PSWMergedSavingCell_0_343" hidden="1">#REF!</definedName>
    <definedName name="PSWMergedSavingCell_0_344" hidden="1">#REF!</definedName>
    <definedName name="PSWMergedSavingCell_0_345" hidden="1">#REF!</definedName>
    <definedName name="PSWMergedSavingCell_0_346" hidden="1">#REF!</definedName>
    <definedName name="PSWMergedSavingCell_0_347" hidden="1">#REF!</definedName>
    <definedName name="PSWMergedSavingCell_0_348" hidden="1">#REF!</definedName>
    <definedName name="PSWMergedSavingCell_0_349" hidden="1">#REF!</definedName>
    <definedName name="PSWMergedSavingCell_0_35" hidden="1">#REF!</definedName>
    <definedName name="PSWMergedSavingCell_0_350" hidden="1">#REF!</definedName>
    <definedName name="PSWMergedSavingCell_0_351" hidden="1">#REF!</definedName>
    <definedName name="PSWMergedSavingCell_0_352" hidden="1">#REF!</definedName>
    <definedName name="PSWMergedSavingCell_0_353" hidden="1">#REF!</definedName>
    <definedName name="PSWMergedSavingCell_0_354" hidden="1">#REF!</definedName>
    <definedName name="PSWMergedSavingCell_0_355" hidden="1">#REF!</definedName>
    <definedName name="PSWMergedSavingCell_0_356" hidden="1">#REF!</definedName>
    <definedName name="PSWMergedSavingCell_0_357" hidden="1">#REF!</definedName>
    <definedName name="PSWMergedSavingCell_0_358" hidden="1">#REF!</definedName>
    <definedName name="PSWMergedSavingCell_0_359" hidden="1">#REF!</definedName>
    <definedName name="PSWMergedSavingCell_0_36" hidden="1">#REF!</definedName>
    <definedName name="PSWMergedSavingCell_0_360" hidden="1">#REF!</definedName>
    <definedName name="PSWMergedSavingCell_0_361" hidden="1">#REF!</definedName>
    <definedName name="PSWMergedSavingCell_0_362" hidden="1">#REF!</definedName>
    <definedName name="PSWMergedSavingCell_0_363" hidden="1">#REF!</definedName>
    <definedName name="PSWMergedSavingCell_0_364" hidden="1">#REF!</definedName>
    <definedName name="PSWMergedSavingCell_0_365" hidden="1">#REF!</definedName>
    <definedName name="PSWMergedSavingCell_0_366" hidden="1">#REF!</definedName>
    <definedName name="PSWMergedSavingCell_0_367" hidden="1">#REF!</definedName>
    <definedName name="PSWMergedSavingCell_0_368" hidden="1">#REF!</definedName>
    <definedName name="PSWMergedSavingCell_0_369" hidden="1">#REF!</definedName>
    <definedName name="PSWMergedSavingCell_0_37" hidden="1">#REF!</definedName>
    <definedName name="PSWMergedSavingCell_0_370" hidden="1">#REF!</definedName>
    <definedName name="PSWMergedSavingCell_0_371" hidden="1">#REF!</definedName>
    <definedName name="PSWMergedSavingCell_0_372" hidden="1">#REF!</definedName>
    <definedName name="PSWMergedSavingCell_0_373" hidden="1">#REF!</definedName>
    <definedName name="PSWMergedSavingCell_0_374" hidden="1">#REF!</definedName>
    <definedName name="PSWMergedSavingCell_0_375" hidden="1">#REF!</definedName>
    <definedName name="PSWMergedSavingCell_0_376" hidden="1">#REF!</definedName>
    <definedName name="PSWMergedSavingCell_0_377" hidden="1">#REF!</definedName>
    <definedName name="PSWMergedSavingCell_0_378" hidden="1">#REF!</definedName>
    <definedName name="PSWMergedSavingCell_0_379" hidden="1">#REF!</definedName>
    <definedName name="PSWMergedSavingCell_0_38" hidden="1">#REF!</definedName>
    <definedName name="PSWMergedSavingCell_0_380" hidden="1">#REF!</definedName>
    <definedName name="PSWMergedSavingCell_0_381" hidden="1">#REF!</definedName>
    <definedName name="PSWMergedSavingCell_0_382" hidden="1">#REF!</definedName>
    <definedName name="PSWMergedSavingCell_0_383" hidden="1">#REF!</definedName>
    <definedName name="PSWMergedSavingCell_0_384" hidden="1">#REF!</definedName>
    <definedName name="PSWMergedSavingCell_0_385" hidden="1">#REF!</definedName>
    <definedName name="PSWMergedSavingCell_0_386" hidden="1">#REF!</definedName>
    <definedName name="PSWMergedSavingCell_0_387" hidden="1">#REF!</definedName>
    <definedName name="PSWMergedSavingCell_0_388" hidden="1">#REF!</definedName>
    <definedName name="PSWMergedSavingCell_0_389" hidden="1">#REF!</definedName>
    <definedName name="PSWMergedSavingCell_0_39" hidden="1">#REF!</definedName>
    <definedName name="PSWMergedSavingCell_0_390" hidden="1">#REF!</definedName>
    <definedName name="PSWMergedSavingCell_0_391" hidden="1">#REF!</definedName>
    <definedName name="PSWMergedSavingCell_0_392" hidden="1">#REF!</definedName>
    <definedName name="PSWMergedSavingCell_0_393" hidden="1">#REF!</definedName>
    <definedName name="PSWMergedSavingCell_0_394" hidden="1">#REF!</definedName>
    <definedName name="PSWMergedSavingCell_0_395" hidden="1">#REF!</definedName>
    <definedName name="PSWMergedSavingCell_0_396" hidden="1">#REF!</definedName>
    <definedName name="PSWMergedSavingCell_0_397" hidden="1">#REF!</definedName>
    <definedName name="PSWMergedSavingCell_0_398" hidden="1">#REF!</definedName>
    <definedName name="PSWMergedSavingCell_0_399" hidden="1">#REF!</definedName>
    <definedName name="PSWMergedSavingCell_0_4" hidden="1">#REF!</definedName>
    <definedName name="PSWMergedSavingCell_0_40" hidden="1">#REF!</definedName>
    <definedName name="PSWMergedSavingCell_0_400" hidden="1">#REF!</definedName>
    <definedName name="PSWMergedSavingCell_0_401" hidden="1">#REF!</definedName>
    <definedName name="PSWMergedSavingCell_0_402" hidden="1">#REF!</definedName>
    <definedName name="PSWMergedSavingCell_0_403" hidden="1">#REF!</definedName>
    <definedName name="PSWMergedSavingCell_0_404" hidden="1">#REF!</definedName>
    <definedName name="PSWMergedSavingCell_0_405" hidden="1">#REF!</definedName>
    <definedName name="PSWMergedSavingCell_0_406" hidden="1">#REF!</definedName>
    <definedName name="PSWMergedSavingCell_0_407" hidden="1">#REF!</definedName>
    <definedName name="PSWMergedSavingCell_0_408" hidden="1">#REF!</definedName>
    <definedName name="PSWMergedSavingCell_0_409" hidden="1">#REF!</definedName>
    <definedName name="PSWMergedSavingCell_0_41" hidden="1">#REF!</definedName>
    <definedName name="PSWMergedSavingCell_0_410" hidden="1">#REF!</definedName>
    <definedName name="PSWMergedSavingCell_0_411" hidden="1">#REF!</definedName>
    <definedName name="PSWMergedSavingCell_0_412" hidden="1">#REF!</definedName>
    <definedName name="PSWMergedSavingCell_0_413" hidden="1">#REF!</definedName>
    <definedName name="PSWMergedSavingCell_0_414" hidden="1">#REF!</definedName>
    <definedName name="PSWMergedSavingCell_0_415" hidden="1">#REF!</definedName>
    <definedName name="PSWMergedSavingCell_0_416" hidden="1">#REF!</definedName>
    <definedName name="PSWMergedSavingCell_0_417" hidden="1">#REF!</definedName>
    <definedName name="PSWMergedSavingCell_0_418" hidden="1">#REF!</definedName>
    <definedName name="PSWMergedSavingCell_0_419" hidden="1">#REF!</definedName>
    <definedName name="PSWMergedSavingCell_0_42" hidden="1">#REF!</definedName>
    <definedName name="PSWMergedSavingCell_0_420" hidden="1">#REF!</definedName>
    <definedName name="PSWMergedSavingCell_0_421" hidden="1">#REF!</definedName>
    <definedName name="PSWMergedSavingCell_0_422" hidden="1">#REF!</definedName>
    <definedName name="PSWMergedSavingCell_0_423" hidden="1">#REF!</definedName>
    <definedName name="PSWMergedSavingCell_0_424" hidden="1">#REF!</definedName>
    <definedName name="PSWMergedSavingCell_0_425" hidden="1">#REF!</definedName>
    <definedName name="PSWMergedSavingCell_0_426" hidden="1">#REF!</definedName>
    <definedName name="PSWMergedSavingCell_0_427" hidden="1">#REF!</definedName>
    <definedName name="PSWMergedSavingCell_0_428" hidden="1">#REF!</definedName>
    <definedName name="PSWMergedSavingCell_0_429" hidden="1">#REF!</definedName>
    <definedName name="PSWMergedSavingCell_0_43" hidden="1">#REF!</definedName>
    <definedName name="PSWMergedSavingCell_0_430" hidden="1">#REF!</definedName>
    <definedName name="PSWMergedSavingCell_0_431" hidden="1">#REF!</definedName>
    <definedName name="PSWMergedSavingCell_0_432" hidden="1">#REF!</definedName>
    <definedName name="PSWMergedSavingCell_0_433" hidden="1">#REF!</definedName>
    <definedName name="PSWMergedSavingCell_0_434" hidden="1">#REF!</definedName>
    <definedName name="PSWMergedSavingCell_0_435" hidden="1">#REF!</definedName>
    <definedName name="PSWMergedSavingCell_0_436" hidden="1">#REF!</definedName>
    <definedName name="PSWMergedSavingCell_0_437" hidden="1">#REF!</definedName>
    <definedName name="PSWMergedSavingCell_0_438" hidden="1">#REF!</definedName>
    <definedName name="PSWMergedSavingCell_0_439" hidden="1">#REF!</definedName>
    <definedName name="PSWMergedSavingCell_0_44" hidden="1">#REF!</definedName>
    <definedName name="PSWMergedSavingCell_0_440" hidden="1">#REF!</definedName>
    <definedName name="PSWMergedSavingCell_0_441" hidden="1">#REF!</definedName>
    <definedName name="PSWMergedSavingCell_0_442" hidden="1">#REF!</definedName>
    <definedName name="PSWMergedSavingCell_0_443" hidden="1">#REF!</definedName>
    <definedName name="PSWMergedSavingCell_0_444" hidden="1">#REF!</definedName>
    <definedName name="PSWMergedSavingCell_0_445" hidden="1">#REF!</definedName>
    <definedName name="PSWMergedSavingCell_0_446" hidden="1">#REF!</definedName>
    <definedName name="PSWMergedSavingCell_0_447" hidden="1">#REF!</definedName>
    <definedName name="PSWMergedSavingCell_0_448" hidden="1">#REF!</definedName>
    <definedName name="PSWMergedSavingCell_0_449" hidden="1">#REF!</definedName>
    <definedName name="PSWMergedSavingCell_0_45" hidden="1">#REF!</definedName>
    <definedName name="PSWMergedSavingCell_0_450" hidden="1">#REF!</definedName>
    <definedName name="PSWMergedSavingCell_0_451" hidden="1">#REF!</definedName>
    <definedName name="PSWMergedSavingCell_0_452" hidden="1">#REF!</definedName>
    <definedName name="PSWMergedSavingCell_0_453" hidden="1">#REF!</definedName>
    <definedName name="PSWMergedSavingCell_0_454" hidden="1">#REF!</definedName>
    <definedName name="PSWMergedSavingCell_0_455" hidden="1">#REF!</definedName>
    <definedName name="PSWMergedSavingCell_0_456" hidden="1">#REF!</definedName>
    <definedName name="PSWMergedSavingCell_0_457" hidden="1">#REF!</definedName>
    <definedName name="PSWMergedSavingCell_0_458" hidden="1">#REF!</definedName>
    <definedName name="PSWMergedSavingCell_0_459" hidden="1">#REF!</definedName>
    <definedName name="PSWMergedSavingCell_0_46" hidden="1">#REF!</definedName>
    <definedName name="PSWMergedSavingCell_0_460" hidden="1">#REF!</definedName>
    <definedName name="PSWMergedSavingCell_0_461" hidden="1">#REF!</definedName>
    <definedName name="PSWMergedSavingCell_0_462" hidden="1">#REF!</definedName>
    <definedName name="PSWMergedSavingCell_0_463" hidden="1">#REF!</definedName>
    <definedName name="PSWMergedSavingCell_0_464" hidden="1">#REF!</definedName>
    <definedName name="PSWMergedSavingCell_0_465" hidden="1">#REF!</definedName>
    <definedName name="PSWMergedSavingCell_0_466" hidden="1">#REF!</definedName>
    <definedName name="PSWMergedSavingCell_0_467" hidden="1">#REF!</definedName>
    <definedName name="PSWMergedSavingCell_0_468" hidden="1">#REF!</definedName>
    <definedName name="PSWMergedSavingCell_0_469" hidden="1">#REF!</definedName>
    <definedName name="PSWMergedSavingCell_0_47" hidden="1">#REF!</definedName>
    <definedName name="PSWMergedSavingCell_0_470" hidden="1">#REF!</definedName>
    <definedName name="PSWMergedSavingCell_0_471" hidden="1">#REF!</definedName>
    <definedName name="PSWMergedSavingCell_0_472" hidden="1">#REF!</definedName>
    <definedName name="PSWMergedSavingCell_0_473" hidden="1">#REF!</definedName>
    <definedName name="PSWMergedSavingCell_0_474" hidden="1">#REF!</definedName>
    <definedName name="PSWMergedSavingCell_0_475" hidden="1">#REF!</definedName>
    <definedName name="PSWMergedSavingCell_0_476" hidden="1">#REF!</definedName>
    <definedName name="PSWMergedSavingCell_0_477" hidden="1">#REF!</definedName>
    <definedName name="PSWMergedSavingCell_0_478" hidden="1">#REF!</definedName>
    <definedName name="PSWMergedSavingCell_0_479" hidden="1">#REF!</definedName>
    <definedName name="PSWMergedSavingCell_0_48" hidden="1">#REF!</definedName>
    <definedName name="PSWMergedSavingCell_0_480" hidden="1">#REF!</definedName>
    <definedName name="PSWMergedSavingCell_0_481" hidden="1">#REF!</definedName>
    <definedName name="PSWMergedSavingCell_0_482" hidden="1">#REF!</definedName>
    <definedName name="PSWMergedSavingCell_0_483" hidden="1">#REF!</definedName>
    <definedName name="PSWMergedSavingCell_0_484" hidden="1">#REF!</definedName>
    <definedName name="PSWMergedSavingCell_0_485" hidden="1">#REF!</definedName>
    <definedName name="PSWMergedSavingCell_0_486" hidden="1">#REF!</definedName>
    <definedName name="PSWMergedSavingCell_0_487" hidden="1">#REF!</definedName>
    <definedName name="PSWMergedSavingCell_0_488" hidden="1">#REF!</definedName>
    <definedName name="PSWMergedSavingCell_0_489" hidden="1">#REF!</definedName>
    <definedName name="PSWMergedSavingCell_0_49" hidden="1">#REF!</definedName>
    <definedName name="PSWMergedSavingCell_0_490" hidden="1">#REF!</definedName>
    <definedName name="PSWMergedSavingCell_0_491" hidden="1">#REF!</definedName>
    <definedName name="PSWMergedSavingCell_0_492" hidden="1">#REF!</definedName>
    <definedName name="PSWMergedSavingCell_0_493" hidden="1">#REF!</definedName>
    <definedName name="PSWMergedSavingCell_0_494" hidden="1">#REF!</definedName>
    <definedName name="PSWMergedSavingCell_0_495" hidden="1">#REF!</definedName>
    <definedName name="PSWMergedSavingCell_0_496" hidden="1">#REF!</definedName>
    <definedName name="PSWMergedSavingCell_0_497" hidden="1">#REF!</definedName>
    <definedName name="PSWMergedSavingCell_0_498" hidden="1">#REF!</definedName>
    <definedName name="PSWMergedSavingCell_0_499" hidden="1">#REF!</definedName>
    <definedName name="PSWMergedSavingCell_0_5" hidden="1">#REF!</definedName>
    <definedName name="PSWMergedSavingCell_0_50" hidden="1">#REF!</definedName>
    <definedName name="PSWMergedSavingCell_0_500" hidden="1">#REF!</definedName>
    <definedName name="PSWMergedSavingCell_0_501" hidden="1">#REF!</definedName>
    <definedName name="PSWMergedSavingCell_0_502" hidden="1">#REF!</definedName>
    <definedName name="PSWMergedSavingCell_0_503" hidden="1">#REF!</definedName>
    <definedName name="PSWMergedSavingCell_0_504" hidden="1">#REF!</definedName>
    <definedName name="PSWMergedSavingCell_0_505" hidden="1">#REF!</definedName>
    <definedName name="PSWMergedSavingCell_0_506" hidden="1">#REF!</definedName>
    <definedName name="PSWMergedSavingCell_0_507" hidden="1">#REF!</definedName>
    <definedName name="PSWMergedSavingCell_0_508" hidden="1">#REF!</definedName>
    <definedName name="PSWMergedSavingCell_0_509" hidden="1">#REF!</definedName>
    <definedName name="PSWMergedSavingCell_0_51" hidden="1">#REF!</definedName>
    <definedName name="PSWMergedSavingCell_0_510" hidden="1">#REF!</definedName>
    <definedName name="PSWMergedSavingCell_0_511" hidden="1">#REF!</definedName>
    <definedName name="PSWMergedSavingCell_0_512" hidden="1">#REF!</definedName>
    <definedName name="PSWMergedSavingCell_0_513" hidden="1">#REF!</definedName>
    <definedName name="PSWMergedSavingCell_0_514" hidden="1">#REF!</definedName>
    <definedName name="PSWMergedSavingCell_0_515" hidden="1">#REF!</definedName>
    <definedName name="PSWMergedSavingCell_0_516" hidden="1">#REF!</definedName>
    <definedName name="PSWMergedSavingCell_0_517" hidden="1">#REF!</definedName>
    <definedName name="PSWMergedSavingCell_0_518" hidden="1">#REF!</definedName>
    <definedName name="PSWMergedSavingCell_0_519" hidden="1">#REF!</definedName>
    <definedName name="PSWMergedSavingCell_0_52" hidden="1">#REF!</definedName>
    <definedName name="PSWMergedSavingCell_0_520" hidden="1">#REF!</definedName>
    <definedName name="PSWMergedSavingCell_0_521" hidden="1">#REF!</definedName>
    <definedName name="PSWMergedSavingCell_0_522" hidden="1">#REF!</definedName>
    <definedName name="PSWMergedSavingCell_0_523" hidden="1">#REF!</definedName>
    <definedName name="PSWMergedSavingCell_0_524" hidden="1">#REF!</definedName>
    <definedName name="PSWMergedSavingCell_0_525" hidden="1">#REF!</definedName>
    <definedName name="PSWMergedSavingCell_0_526" hidden="1">#REF!</definedName>
    <definedName name="PSWMergedSavingCell_0_527" hidden="1">#REF!</definedName>
    <definedName name="PSWMergedSavingCell_0_528" hidden="1">#REF!</definedName>
    <definedName name="PSWMergedSavingCell_0_529" hidden="1">#REF!</definedName>
    <definedName name="PSWMergedSavingCell_0_53" hidden="1">#REF!</definedName>
    <definedName name="PSWMergedSavingCell_0_530" hidden="1">#REF!</definedName>
    <definedName name="PSWMergedSavingCell_0_531" hidden="1">#REF!</definedName>
    <definedName name="PSWMergedSavingCell_0_532" hidden="1">#REF!</definedName>
    <definedName name="PSWMergedSavingCell_0_533" hidden="1">#REF!</definedName>
    <definedName name="PSWMergedSavingCell_0_534" hidden="1">#REF!</definedName>
    <definedName name="PSWMergedSavingCell_0_535" hidden="1">#REF!</definedName>
    <definedName name="PSWMergedSavingCell_0_536" hidden="1">#REF!</definedName>
    <definedName name="PSWMergedSavingCell_0_537" hidden="1">#REF!</definedName>
    <definedName name="PSWMergedSavingCell_0_538" hidden="1">#REF!</definedName>
    <definedName name="PSWMergedSavingCell_0_539" hidden="1">#REF!</definedName>
    <definedName name="PSWMergedSavingCell_0_54" hidden="1">#REF!</definedName>
    <definedName name="PSWMergedSavingCell_0_540" hidden="1">#REF!</definedName>
    <definedName name="PSWMergedSavingCell_0_541" hidden="1">#REF!</definedName>
    <definedName name="PSWMergedSavingCell_0_542" hidden="1">#REF!</definedName>
    <definedName name="PSWMergedSavingCell_0_543" hidden="1">#REF!</definedName>
    <definedName name="PSWMergedSavingCell_0_544" hidden="1">#REF!</definedName>
    <definedName name="PSWMergedSavingCell_0_545" hidden="1">#REF!</definedName>
    <definedName name="PSWMergedSavingCell_0_546" hidden="1">#REF!</definedName>
    <definedName name="PSWMergedSavingCell_0_547" hidden="1">#REF!</definedName>
    <definedName name="PSWMergedSavingCell_0_548" hidden="1">#REF!</definedName>
    <definedName name="PSWMergedSavingCell_0_549" hidden="1">#REF!</definedName>
    <definedName name="PSWMergedSavingCell_0_55" hidden="1">#REF!</definedName>
    <definedName name="PSWMergedSavingCell_0_550" hidden="1">#REF!</definedName>
    <definedName name="PSWMergedSavingCell_0_551" hidden="1">#REF!</definedName>
    <definedName name="PSWMergedSavingCell_0_552" hidden="1">#REF!</definedName>
    <definedName name="PSWMergedSavingCell_0_553" hidden="1">#REF!</definedName>
    <definedName name="PSWMergedSavingCell_0_554" hidden="1">#REF!</definedName>
    <definedName name="PSWMergedSavingCell_0_555" hidden="1">#REF!</definedName>
    <definedName name="PSWMergedSavingCell_0_556" hidden="1">#REF!</definedName>
    <definedName name="PSWMergedSavingCell_0_557" hidden="1">#REF!</definedName>
    <definedName name="PSWMergedSavingCell_0_558" hidden="1">#REF!</definedName>
    <definedName name="PSWMergedSavingCell_0_559" hidden="1">#REF!</definedName>
    <definedName name="PSWMergedSavingCell_0_56" hidden="1">#REF!</definedName>
    <definedName name="PSWMergedSavingCell_0_560" hidden="1">#REF!</definedName>
    <definedName name="PSWMergedSavingCell_0_561" hidden="1">#REF!</definedName>
    <definedName name="PSWMergedSavingCell_0_562" hidden="1">#REF!</definedName>
    <definedName name="PSWMergedSavingCell_0_563" hidden="1">#REF!</definedName>
    <definedName name="PSWMergedSavingCell_0_564" hidden="1">#REF!</definedName>
    <definedName name="PSWMergedSavingCell_0_565" hidden="1">#REF!</definedName>
    <definedName name="PSWMergedSavingCell_0_566" hidden="1">#REF!</definedName>
    <definedName name="PSWMergedSavingCell_0_567" hidden="1">#REF!</definedName>
    <definedName name="PSWMergedSavingCell_0_568" hidden="1">#REF!</definedName>
    <definedName name="PSWMergedSavingCell_0_569" hidden="1">#REF!</definedName>
    <definedName name="PSWMergedSavingCell_0_57" hidden="1">#REF!</definedName>
    <definedName name="PSWMergedSavingCell_0_570" hidden="1">#REF!</definedName>
    <definedName name="PSWMergedSavingCell_0_571" hidden="1">#REF!</definedName>
    <definedName name="PSWMergedSavingCell_0_572" hidden="1">#REF!</definedName>
    <definedName name="PSWMergedSavingCell_0_573" hidden="1">#REF!</definedName>
    <definedName name="PSWMergedSavingCell_0_574" hidden="1">#REF!</definedName>
    <definedName name="PSWMergedSavingCell_0_575" hidden="1">#REF!</definedName>
    <definedName name="PSWMergedSavingCell_0_576" hidden="1">#REF!</definedName>
    <definedName name="PSWMergedSavingCell_0_577" hidden="1">#REF!</definedName>
    <definedName name="PSWMergedSavingCell_0_578" hidden="1">#REF!</definedName>
    <definedName name="PSWMergedSavingCell_0_579" hidden="1">#REF!</definedName>
    <definedName name="PSWMergedSavingCell_0_58" hidden="1">#REF!</definedName>
    <definedName name="PSWMergedSavingCell_0_580" hidden="1">#REF!</definedName>
    <definedName name="PSWMergedSavingCell_0_581" hidden="1">#REF!</definedName>
    <definedName name="PSWMergedSavingCell_0_582" hidden="1">#REF!</definedName>
    <definedName name="PSWMergedSavingCell_0_583" hidden="1">#REF!</definedName>
    <definedName name="PSWMergedSavingCell_0_584" hidden="1">#REF!</definedName>
    <definedName name="PSWMergedSavingCell_0_59" hidden="1">#REF!</definedName>
    <definedName name="PSWMergedSavingCell_0_6" hidden="1">#REF!</definedName>
    <definedName name="PSWMergedSavingCell_0_60" hidden="1">#REF!</definedName>
    <definedName name="PSWMergedSavingCell_0_61" hidden="1">#REF!</definedName>
    <definedName name="PSWMergedSavingCell_0_62" hidden="1">#REF!</definedName>
    <definedName name="PSWMergedSavingCell_0_63" hidden="1">#REF!</definedName>
    <definedName name="PSWMergedSavingCell_0_64" hidden="1">#REF!</definedName>
    <definedName name="PSWMergedSavingCell_0_65" hidden="1">#REF!</definedName>
    <definedName name="PSWMergedSavingCell_0_66" hidden="1">#REF!</definedName>
    <definedName name="PSWMergedSavingCell_0_67" hidden="1">#REF!</definedName>
    <definedName name="PSWMergedSavingCell_0_68" hidden="1">#REF!</definedName>
    <definedName name="PSWMergedSavingCell_0_69" hidden="1">#REF!</definedName>
    <definedName name="PSWMergedSavingCell_0_7" hidden="1">#REF!</definedName>
    <definedName name="PSWMergedSavingCell_0_70" hidden="1">#REF!</definedName>
    <definedName name="PSWMergedSavingCell_0_71" hidden="1">#REF!</definedName>
    <definedName name="PSWMergedSavingCell_0_72" hidden="1">#REF!</definedName>
    <definedName name="PSWMergedSavingCell_0_73" hidden="1">#REF!</definedName>
    <definedName name="PSWMergedSavingCell_0_74" hidden="1">#REF!</definedName>
    <definedName name="PSWMergedSavingCell_0_75" hidden="1">#REF!</definedName>
    <definedName name="PSWMergedSavingCell_0_76" hidden="1">#REF!</definedName>
    <definedName name="PSWMergedSavingCell_0_77" hidden="1">#REF!</definedName>
    <definedName name="PSWMergedSavingCell_0_78" hidden="1">#REF!</definedName>
    <definedName name="PSWMergedSavingCell_0_79" hidden="1">#REF!</definedName>
    <definedName name="PSWMergedSavingCell_0_8" hidden="1">#REF!</definedName>
    <definedName name="PSWMergedSavingCell_0_80" hidden="1">#REF!</definedName>
    <definedName name="PSWMergedSavingCell_0_81" hidden="1">#REF!</definedName>
    <definedName name="PSWMergedSavingCell_0_82" hidden="1">#REF!</definedName>
    <definedName name="PSWMergedSavingCell_0_83" hidden="1">#REF!</definedName>
    <definedName name="PSWMergedSavingCell_0_84" hidden="1">#REF!</definedName>
    <definedName name="PSWMergedSavingCell_0_85" hidden="1">#REF!</definedName>
    <definedName name="PSWMergedSavingCell_0_86" hidden="1">#REF!</definedName>
    <definedName name="PSWMergedSavingCell_0_87" hidden="1">#REF!</definedName>
    <definedName name="PSWMergedSavingCell_0_88" hidden="1">#REF!</definedName>
    <definedName name="PSWMergedSavingCell_0_89" hidden="1">#REF!</definedName>
    <definedName name="PSWMergedSavingCell_0_9" hidden="1">#REF!</definedName>
    <definedName name="PSWMergedSavingCell_0_90" hidden="1">#REF!</definedName>
    <definedName name="PSWMergedSavingCell_0_91" hidden="1">#REF!</definedName>
    <definedName name="PSWMergedSavingCell_0_92" hidden="1">#REF!</definedName>
    <definedName name="PSWMergedSavingCell_0_93" hidden="1">#REF!</definedName>
    <definedName name="PSWMergedSavingCell_0_94" hidden="1">#REF!</definedName>
    <definedName name="PSWMergedSavingCell_0_95" hidden="1">#REF!</definedName>
    <definedName name="PSWMergedSavingCell_0_96" hidden="1">#REF!</definedName>
    <definedName name="PSWMergedSavingCell_0_97" hidden="1">#REF!</definedName>
    <definedName name="PSWMergedSavingCell_0_98" hidden="1">#REF!</definedName>
    <definedName name="PSWMergedSavingCell_0_99" hidden="1">#REF!</definedName>
    <definedName name="PSWMergedSavingCells_0" hidden="1">#REF!</definedName>
    <definedName name="PSWOutput_0" hidden="1">#REF!</definedName>
    <definedName name="PSWSavingCell_0" hidden="1">#REF!</definedName>
    <definedName name="PSWSeries_0_0_Labels" hidden="1">#REF!</definedName>
    <definedName name="PSWSeries_0_0_Values" hidden="1">#REF!</definedName>
    <definedName name="PSWSeries_0_1_Labels" hidden="1">#REF!</definedName>
    <definedName name="PSWSeries_0_1_Values" hidden="1">#REF!</definedName>
    <definedName name="PSWSeries_1_0_Labels" hidden="1">#REF!</definedName>
    <definedName name="PSWSeries_1_0_Values" hidden="1">#REF!</definedName>
    <definedName name="PSWSeries_1_1_Labels" hidden="1">#REF!</definedName>
    <definedName name="PSWSeries_1_1_Values" hidden="1">#REF!</definedName>
    <definedName name="PSWSeries_1_2_Labels" hidden="1">#REF!</definedName>
    <definedName name="PSWSeries_1_2_Values" hidden="1">#REF!</definedName>
    <definedName name="PSWSeries_1_3_Labels" hidden="1">#REF!</definedName>
    <definedName name="PSWSeries_1_3_Values" hidden="1">#REF!</definedName>
    <definedName name="puma" hidden="1">[11]gamybaK!#REF!</definedName>
    <definedName name="sxdysxcgasdc" hidden="1">[7]gamybaK!#REF!</definedName>
    <definedName name="v" hidden="1">[8]gamybaK!#REF!</definedName>
    <definedName name="V.Nuotekų_tinklai">'[12]1.vardai'!#REF!</definedName>
    <definedName name="ww" hidden="1">#REF!</definedName>
    <definedName name="x" hidden="1">[13]suv!#REF!</definedName>
    <definedName name="X.Nebaigta_statyba">'[12]1.vardai'!#REF!</definedName>
    <definedName name="XLSCOMPFILTER" hidden="1">[6]gamybaK!#REF!</definedName>
    <definedName name="z" hidden="1">[3]gamybaK!#REF!</definedName>
    <definedName name="Z_8EF12FAB_9823_48BE_86FD_445B857A42D4_.wvu.Cols" hidden="1">#REF!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0" i="5" l="1"/>
  <c r="G119" i="5"/>
  <c r="G128" i="5" s="1"/>
  <c r="P110" i="5"/>
  <c r="R103" i="5"/>
  <c r="R102" i="5"/>
  <c r="R100" i="5"/>
  <c r="R99" i="5"/>
  <c r="H98" i="5"/>
  <c r="R96" i="5"/>
  <c r="P94" i="5"/>
  <c r="P91" i="5"/>
  <c r="P87" i="5"/>
  <c r="R86" i="5"/>
  <c r="L85" i="5"/>
  <c r="G85" i="5"/>
  <c r="R83" i="5"/>
  <c r="P82" i="5"/>
  <c r="R80" i="5"/>
  <c r="R79" i="5"/>
  <c r="R78" i="5"/>
  <c r="P75" i="5"/>
  <c r="P73" i="5"/>
  <c r="P70" i="5"/>
  <c r="L69" i="5"/>
  <c r="L68" i="5"/>
  <c r="D61" i="5"/>
  <c r="J120" i="5" s="1"/>
  <c r="J130" i="5" s="1"/>
  <c r="D60" i="5"/>
  <c r="H106" i="5"/>
  <c r="H102" i="5"/>
  <c r="I89" i="5"/>
  <c r="L77" i="5"/>
  <c r="E69" i="5"/>
  <c r="V216" i="4"/>
  <c r="AD216" i="4" s="1"/>
  <c r="V147" i="4"/>
  <c r="AD147" i="4" s="1"/>
  <c r="AC419" i="4"/>
  <c r="N22" i="3"/>
  <c r="N21" i="3"/>
  <c r="N20" i="3"/>
  <c r="N19" i="3"/>
  <c r="N18" i="3"/>
  <c r="N17" i="3"/>
  <c r="N16" i="3"/>
  <c r="N14" i="3"/>
  <c r="N13" i="3"/>
  <c r="N10" i="3"/>
  <c r="N9" i="3"/>
  <c r="N8" i="3"/>
  <c r="N7" i="3"/>
  <c r="U89" i="2"/>
  <c r="U84" i="2"/>
  <c r="AB84" i="2" s="1"/>
  <c r="U68" i="2"/>
  <c r="U65" i="2"/>
  <c r="U54" i="2"/>
  <c r="U46" i="2"/>
  <c r="F114" i="2"/>
  <c r="U29" i="2"/>
  <c r="U27" i="2"/>
  <c r="U24" i="2"/>
  <c r="U15" i="2"/>
  <c r="U12" i="2"/>
  <c r="U11" i="2"/>
  <c r="AB11" i="2" s="1"/>
  <c r="U10" i="2"/>
  <c r="AB10" i="2" s="1"/>
  <c r="U9" i="2"/>
  <c r="H124" i="1"/>
  <c r="G124" i="1"/>
  <c r="V123" i="1"/>
  <c r="D124" i="1"/>
  <c r="D127" i="1" s="1"/>
  <c r="R124" i="1"/>
  <c r="Q114" i="2" l="1"/>
  <c r="G106" i="2"/>
  <c r="E114" i="2"/>
  <c r="E117" i="2" s="1"/>
  <c r="N11" i="3"/>
  <c r="U85" i="2"/>
  <c r="AB85" i="2" s="1"/>
  <c r="U88" i="2"/>
  <c r="AB88" i="2" s="1"/>
  <c r="E26" i="3"/>
  <c r="U13" i="2"/>
  <c r="AB13" i="2" s="1"/>
  <c r="U16" i="2"/>
  <c r="AB16" i="2" s="1"/>
  <c r="U23" i="2"/>
  <c r="AB23" i="2" s="1"/>
  <c r="U25" i="2"/>
  <c r="AB25" i="2" s="1"/>
  <c r="U26" i="2"/>
  <c r="AB26" i="2" s="1"/>
  <c r="U30" i="2"/>
  <c r="AB30" i="2" s="1"/>
  <c r="U8" i="2"/>
  <c r="U35" i="2"/>
  <c r="AB35" i="2" s="1"/>
  <c r="U36" i="2"/>
  <c r="AB36" i="2" s="1"/>
  <c r="G114" i="2"/>
  <c r="U49" i="2"/>
  <c r="AB49" i="2" s="1"/>
  <c r="V17" i="1"/>
  <c r="V39" i="1"/>
  <c r="V92" i="1"/>
  <c r="U14" i="2"/>
  <c r="AB14" i="2" s="1"/>
  <c r="U28" i="2"/>
  <c r="AB28" i="2" s="1"/>
  <c r="U39" i="2"/>
  <c r="AB39" i="2" s="1"/>
  <c r="U42" i="2"/>
  <c r="AB42" i="2" s="1"/>
  <c r="U47" i="2"/>
  <c r="AB47" i="2" s="1"/>
  <c r="U51" i="2"/>
  <c r="AB51" i="2" s="1"/>
  <c r="U52" i="2"/>
  <c r="AB52" i="2" s="1"/>
  <c r="U55" i="2"/>
  <c r="AB55" i="2" s="1"/>
  <c r="U56" i="2"/>
  <c r="AB56" i="2" s="1"/>
  <c r="U58" i="2"/>
  <c r="AB58" i="2" s="1"/>
  <c r="U60" i="2"/>
  <c r="AB60" i="2" s="1"/>
  <c r="U66" i="2"/>
  <c r="AB66" i="2" s="1"/>
  <c r="U67" i="2"/>
  <c r="AB67" i="2" s="1"/>
  <c r="U69" i="2"/>
  <c r="AB69" i="2" s="1"/>
  <c r="U71" i="2"/>
  <c r="AB71" i="2" s="1"/>
  <c r="U73" i="2"/>
  <c r="AB73" i="2" s="1"/>
  <c r="U75" i="2"/>
  <c r="AB75" i="2" s="1"/>
  <c r="U77" i="2"/>
  <c r="AB77" i="2" s="1"/>
  <c r="U82" i="2"/>
  <c r="AB82" i="2" s="1"/>
  <c r="U90" i="2"/>
  <c r="AB90" i="2" s="1"/>
  <c r="N12" i="3"/>
  <c r="N23" i="3"/>
  <c r="U419" i="4"/>
  <c r="Q419" i="4"/>
  <c r="M419" i="4"/>
  <c r="V8" i="4"/>
  <c r="AD8" i="4" s="1"/>
  <c r="V7" i="4"/>
  <c r="L419" i="4"/>
  <c r="P419" i="4"/>
  <c r="T419" i="4"/>
  <c r="V243" i="4"/>
  <c r="AD243" i="4" s="1"/>
  <c r="V244" i="4"/>
  <c r="AD244" i="4" s="1"/>
  <c r="V245" i="4"/>
  <c r="AD245" i="4" s="1"/>
  <c r="U92" i="2"/>
  <c r="AB92" i="2" s="1"/>
  <c r="U95" i="2"/>
  <c r="AB95" i="2" s="1"/>
  <c r="U98" i="2"/>
  <c r="AB98" i="2" s="1"/>
  <c r="U104" i="2"/>
  <c r="AB104" i="2" s="1"/>
  <c r="U106" i="2"/>
  <c r="AB106" i="2" s="1"/>
  <c r="I419" i="4"/>
  <c r="V105" i="4"/>
  <c r="AD105" i="4" s="1"/>
  <c r="V327" i="4"/>
  <c r="AD327" i="4" s="1"/>
  <c r="V380" i="4"/>
  <c r="AD380" i="4" s="1"/>
  <c r="V378" i="4"/>
  <c r="AD378" i="4" s="1"/>
  <c r="N78" i="5"/>
  <c r="N72" i="5"/>
  <c r="J72" i="5"/>
  <c r="F72" i="5"/>
  <c r="L72" i="5"/>
  <c r="E72" i="5"/>
  <c r="I72" i="5"/>
  <c r="G72" i="5"/>
  <c r="M114" i="5"/>
  <c r="M71" i="5"/>
  <c r="L74" i="5"/>
  <c r="J76" i="5"/>
  <c r="N92" i="5"/>
  <c r="H95" i="5"/>
  <c r="L95" i="5"/>
  <c r="E103" i="5"/>
  <c r="N119" i="5"/>
  <c r="N128" i="5" s="1"/>
  <c r="L119" i="5"/>
  <c r="L128" i="5" s="1"/>
  <c r="H119" i="5"/>
  <c r="H128" i="5" s="1"/>
  <c r="F77" i="5"/>
  <c r="R81" i="5"/>
  <c r="I81" i="5"/>
  <c r="K81" i="5"/>
  <c r="G81" i="5"/>
  <c r="L81" i="5"/>
  <c r="R109" i="5"/>
  <c r="M109" i="5"/>
  <c r="F109" i="5"/>
  <c r="N109" i="5"/>
  <c r="J109" i="5"/>
  <c r="M115" i="5"/>
  <c r="H115" i="5"/>
  <c r="J115" i="5"/>
  <c r="H80" i="5"/>
  <c r="L83" i="5"/>
  <c r="N83" i="5"/>
  <c r="J86" i="5"/>
  <c r="L86" i="5"/>
  <c r="G86" i="5"/>
  <c r="K86" i="5"/>
  <c r="N95" i="5"/>
  <c r="I99" i="5"/>
  <c r="E107" i="5"/>
  <c r="J71" i="5"/>
  <c r="R72" i="5"/>
  <c r="R74" i="5"/>
  <c r="I74" i="5"/>
  <c r="N74" i="5"/>
  <c r="H74" i="5"/>
  <c r="R88" i="5"/>
  <c r="M88" i="5"/>
  <c r="I88" i="5"/>
  <c r="E88" i="5"/>
  <c r="L88" i="5"/>
  <c r="J88" i="5"/>
  <c r="F88" i="5"/>
  <c r="N88" i="5"/>
  <c r="K88" i="5"/>
  <c r="F92" i="5"/>
  <c r="K92" i="5"/>
  <c r="R92" i="5"/>
  <c r="L92" i="5"/>
  <c r="H92" i="5"/>
  <c r="F68" i="5"/>
  <c r="N69" i="5"/>
  <c r="H69" i="5"/>
  <c r="K72" i="5"/>
  <c r="H72" i="5"/>
  <c r="M72" i="5"/>
  <c r="F84" i="5"/>
  <c r="H85" i="5"/>
  <c r="G88" i="5"/>
  <c r="H88" i="5"/>
  <c r="L96" i="5"/>
  <c r="G97" i="5"/>
  <c r="L98" i="5"/>
  <c r="G98" i="5"/>
  <c r="I98" i="5"/>
  <c r="I100" i="5"/>
  <c r="N102" i="5"/>
  <c r="G102" i="5"/>
  <c r="N104" i="5"/>
  <c r="N105" i="5"/>
  <c r="J106" i="5"/>
  <c r="F106" i="5"/>
  <c r="L106" i="5"/>
  <c r="P106" i="5" s="1"/>
  <c r="I106" i="5"/>
  <c r="H108" i="5"/>
  <c r="M108" i="5"/>
  <c r="G108" i="5"/>
  <c r="J108" i="5"/>
  <c r="I109" i="5"/>
  <c r="H76" i="5"/>
  <c r="K76" i="5"/>
  <c r="R76" i="5"/>
  <c r="F78" i="5"/>
  <c r="E78" i="5"/>
  <c r="M78" i="5"/>
  <c r="N89" i="5"/>
  <c r="J89" i="5"/>
  <c r="F89" i="5"/>
  <c r="H89" i="5"/>
  <c r="L89" i="5"/>
  <c r="E89" i="5"/>
  <c r="R89" i="5"/>
  <c r="L102" i="5"/>
  <c r="K120" i="5"/>
  <c r="K130" i="5" s="1"/>
  <c r="G120" i="5"/>
  <c r="G130" i="5" s="1"/>
  <c r="R120" i="5"/>
  <c r="L120" i="5"/>
  <c r="L130" i="5" s="1"/>
  <c r="F120" i="5"/>
  <c r="F130" i="5" s="1"/>
  <c r="M120" i="5"/>
  <c r="M130" i="5" s="1"/>
  <c r="H120" i="5"/>
  <c r="H130" i="5" s="1"/>
  <c r="I120" i="5"/>
  <c r="I130" i="5" s="1"/>
  <c r="E120" i="5"/>
  <c r="E130" i="5" s="1"/>
  <c r="N120" i="5"/>
  <c r="N130" i="5" s="1"/>
  <c r="V414" i="4"/>
  <c r="AD414" i="4" s="1"/>
  <c r="G68" i="5"/>
  <c r="J77" i="5"/>
  <c r="H77" i="5"/>
  <c r="N79" i="5"/>
  <c r="N81" i="5"/>
  <c r="J81" i="5"/>
  <c r="F81" i="5"/>
  <c r="H81" i="5"/>
  <c r="M81" i="5"/>
  <c r="K84" i="5"/>
  <c r="I111" i="5"/>
  <c r="D117" i="5"/>
  <c r="R68" i="5"/>
  <c r="M68" i="5"/>
  <c r="I68" i="5"/>
  <c r="N68" i="5"/>
  <c r="H68" i="5"/>
  <c r="K68" i="5"/>
  <c r="J69" i="5"/>
  <c r="F69" i="5"/>
  <c r="I69" i="5"/>
  <c r="K69" i="5"/>
  <c r="R69" i="5"/>
  <c r="R71" i="5"/>
  <c r="E71" i="5"/>
  <c r="L71" i="5"/>
  <c r="R77" i="5"/>
  <c r="M77" i="5"/>
  <c r="I77" i="5"/>
  <c r="N77" i="5"/>
  <c r="K77" i="5"/>
  <c r="R84" i="5"/>
  <c r="M84" i="5"/>
  <c r="I84" i="5"/>
  <c r="N84" i="5"/>
  <c r="H84" i="5"/>
  <c r="L84" i="5"/>
  <c r="N86" i="5"/>
  <c r="F86" i="5"/>
  <c r="I86" i="5"/>
  <c r="M86" i="5"/>
  <c r="H86" i="5"/>
  <c r="E93" i="5"/>
  <c r="H93" i="5"/>
  <c r="R93" i="5"/>
  <c r="J95" i="5"/>
  <c r="F95" i="5"/>
  <c r="E95" i="5"/>
  <c r="G95" i="5"/>
  <c r="R95" i="5"/>
  <c r="R97" i="5"/>
  <c r="N97" i="5"/>
  <c r="L97" i="5"/>
  <c r="F97" i="5"/>
  <c r="J97" i="5"/>
  <c r="R116" i="5"/>
  <c r="M116" i="5"/>
  <c r="I116" i="5"/>
  <c r="K116" i="5"/>
  <c r="F116" i="5"/>
  <c r="L116" i="5"/>
  <c r="N116" i="5"/>
  <c r="E68" i="5"/>
  <c r="J68" i="5"/>
  <c r="E77" i="5"/>
  <c r="E81" i="5"/>
  <c r="E84" i="5"/>
  <c r="J84" i="5"/>
  <c r="N93" i="5"/>
  <c r="I93" i="5"/>
  <c r="J93" i="5"/>
  <c r="E97" i="5"/>
  <c r="I97" i="5"/>
  <c r="K109" i="5"/>
  <c r="G109" i="5"/>
  <c r="E109" i="5"/>
  <c r="G111" i="5"/>
  <c r="N111" i="5"/>
  <c r="H116" i="5"/>
  <c r="E116" i="5"/>
  <c r="G69" i="5"/>
  <c r="M69" i="5"/>
  <c r="G77" i="5"/>
  <c r="L80" i="5"/>
  <c r="J80" i="5"/>
  <c r="E80" i="5"/>
  <c r="N80" i="5"/>
  <c r="G84" i="5"/>
  <c r="R85" i="5"/>
  <c r="N85" i="5"/>
  <c r="J85" i="5"/>
  <c r="F85" i="5"/>
  <c r="I85" i="5"/>
  <c r="K85" i="5"/>
  <c r="E85" i="5"/>
  <c r="P85" i="5" s="1"/>
  <c r="M85" i="5"/>
  <c r="L93" i="5"/>
  <c r="K95" i="5"/>
  <c r="M98" i="5"/>
  <c r="K114" i="5"/>
  <c r="G114" i="5"/>
  <c r="E114" i="5"/>
  <c r="P114" i="5" s="1"/>
  <c r="R114" i="5"/>
  <c r="L114" i="5"/>
  <c r="F114" i="5"/>
  <c r="I114" i="5"/>
  <c r="K89" i="5"/>
  <c r="G89" i="5"/>
  <c r="M89" i="5"/>
  <c r="N114" i="5"/>
  <c r="J114" i="5"/>
  <c r="H114" i="5"/>
  <c r="E79" i="5"/>
  <c r="J83" i="5"/>
  <c r="K90" i="5"/>
  <c r="J90" i="5"/>
  <c r="R90" i="5"/>
  <c r="R101" i="5"/>
  <c r="M101" i="5"/>
  <c r="I101" i="5"/>
  <c r="H101" i="5"/>
  <c r="G101" i="5"/>
  <c r="L108" i="5"/>
  <c r="K108" i="5"/>
  <c r="F108" i="5"/>
  <c r="R108" i="5"/>
  <c r="I108" i="5"/>
  <c r="L111" i="5"/>
  <c r="H111" i="5"/>
  <c r="J111" i="5"/>
  <c r="E111" i="5"/>
  <c r="K111" i="5"/>
  <c r="F111" i="5"/>
  <c r="M111" i="5"/>
  <c r="R111" i="5"/>
  <c r="N113" i="5"/>
  <c r="E113" i="5"/>
  <c r="R113" i="5"/>
  <c r="H113" i="5"/>
  <c r="K79" i="5"/>
  <c r="G79" i="5"/>
  <c r="H83" i="5"/>
  <c r="L104" i="5"/>
  <c r="E104" i="5"/>
  <c r="R104" i="5"/>
  <c r="I104" i="5"/>
  <c r="R105" i="5"/>
  <c r="I105" i="5"/>
  <c r="K105" i="5"/>
  <c r="N106" i="5"/>
  <c r="K106" i="5"/>
  <c r="E106" i="5"/>
  <c r="R106" i="5"/>
  <c r="G106" i="5"/>
  <c r="M106" i="5"/>
  <c r="N98" i="5"/>
  <c r="J98" i="5"/>
  <c r="F98" i="5"/>
  <c r="K98" i="5"/>
  <c r="R98" i="5"/>
  <c r="J102" i="5"/>
  <c r="F102" i="5"/>
  <c r="I102" i="5"/>
  <c r="K102" i="5"/>
  <c r="E102" i="5"/>
  <c r="P102" i="5" s="1"/>
  <c r="M102" i="5"/>
  <c r="K107" i="5"/>
  <c r="J107" i="5"/>
  <c r="R107" i="5"/>
  <c r="F107" i="5"/>
  <c r="N107" i="5"/>
  <c r="E98" i="5"/>
  <c r="H107" i="5"/>
  <c r="R112" i="5"/>
  <c r="N112" i="5"/>
  <c r="K115" i="5"/>
  <c r="F115" i="5"/>
  <c r="R115" i="5"/>
  <c r="G115" i="5"/>
  <c r="N115" i="5"/>
  <c r="K119" i="5"/>
  <c r="K128" i="5" s="1"/>
  <c r="H96" i="5"/>
  <c r="I96" i="5"/>
  <c r="G99" i="5"/>
  <c r="E100" i="5"/>
  <c r="J100" i="5"/>
  <c r="F119" i="5"/>
  <c r="F128" i="5" s="1"/>
  <c r="L100" i="5"/>
  <c r="H100" i="5"/>
  <c r="K103" i="5"/>
  <c r="N103" i="5"/>
  <c r="D128" i="5"/>
  <c r="R119" i="5"/>
  <c r="M119" i="5"/>
  <c r="M128" i="5" s="1"/>
  <c r="I119" i="5"/>
  <c r="I128" i="5" s="1"/>
  <c r="E119" i="5"/>
  <c r="J119" i="5"/>
  <c r="J128" i="5" s="1"/>
  <c r="P98" i="5" l="1"/>
  <c r="P111" i="5"/>
  <c r="P84" i="5"/>
  <c r="P68" i="5"/>
  <c r="E101" i="5"/>
  <c r="P69" i="5"/>
  <c r="P72" i="5"/>
  <c r="E128" i="5"/>
  <c r="P119" i="5"/>
  <c r="N26" i="3"/>
  <c r="I90" i="5"/>
  <c r="E90" i="5"/>
  <c r="L90" i="5"/>
  <c r="F90" i="5"/>
  <c r="N90" i="5"/>
  <c r="G90" i="5"/>
  <c r="M90" i="5"/>
  <c r="H90" i="5"/>
  <c r="P81" i="5"/>
  <c r="P77" i="5"/>
  <c r="P89" i="5"/>
  <c r="P88" i="5"/>
  <c r="AB8" i="2"/>
  <c r="I113" i="5"/>
  <c r="M113" i="5"/>
  <c r="G112" i="5"/>
  <c r="H112" i="5"/>
  <c r="V385" i="4"/>
  <c r="AD385" i="4" s="1"/>
  <c r="V375" i="4"/>
  <c r="AD375" i="4" s="1"/>
  <c r="V382" i="4"/>
  <c r="AD382" i="4" s="1"/>
  <c r="I103" i="5"/>
  <c r="N100" i="5"/>
  <c r="N99" i="5"/>
  <c r="I112" i="5"/>
  <c r="L105" i="5"/>
  <c r="F113" i="5"/>
  <c r="P113" i="5" s="1"/>
  <c r="F80" i="5"/>
  <c r="P80" i="5" s="1"/>
  <c r="F93" i="5"/>
  <c r="P93" i="5" s="1"/>
  <c r="L79" i="5"/>
  <c r="F79" i="5"/>
  <c r="P79" i="5" s="1"/>
  <c r="M79" i="5"/>
  <c r="H79" i="5"/>
  <c r="M92" i="5"/>
  <c r="I92" i="5"/>
  <c r="J92" i="5"/>
  <c r="J74" i="5"/>
  <c r="J117" i="5" s="1"/>
  <c r="J124" i="5" s="1"/>
  <c r="K74" i="5"/>
  <c r="M107" i="5"/>
  <c r="I107" i="5"/>
  <c r="P107" i="5" s="1"/>
  <c r="F83" i="5"/>
  <c r="K83" i="5"/>
  <c r="G83" i="5"/>
  <c r="M83" i="5"/>
  <c r="I115" i="5"/>
  <c r="E115" i="5"/>
  <c r="I95" i="5"/>
  <c r="P95" i="5" s="1"/>
  <c r="V376" i="4"/>
  <c r="AD376" i="4" s="1"/>
  <c r="V403" i="4"/>
  <c r="AD403" i="4" s="1"/>
  <c r="V406" i="4"/>
  <c r="AD406" i="4" s="1"/>
  <c r="V392" i="4"/>
  <c r="AD392" i="4" s="1"/>
  <c r="N419" i="4"/>
  <c r="O419" i="4"/>
  <c r="M114" i="2"/>
  <c r="V29" i="1"/>
  <c r="T114" i="2"/>
  <c r="P124" i="1"/>
  <c r="U124" i="1"/>
  <c r="AA114" i="2"/>
  <c r="J114" i="2"/>
  <c r="S124" i="1"/>
  <c r="E112" i="5"/>
  <c r="H105" i="5"/>
  <c r="J104" i="5"/>
  <c r="K113" i="5"/>
  <c r="M104" i="5"/>
  <c r="K112" i="5"/>
  <c r="J103" i="5"/>
  <c r="F104" i="5"/>
  <c r="P104" i="5" s="1"/>
  <c r="L113" i="5"/>
  <c r="K101" i="5"/>
  <c r="N101" i="5"/>
  <c r="G93" i="5"/>
  <c r="K71" i="5"/>
  <c r="K117" i="5" s="1"/>
  <c r="K124" i="5" s="1"/>
  <c r="I71" i="5"/>
  <c r="I117" i="5" s="1"/>
  <c r="I124" i="5" s="1"/>
  <c r="K78" i="5"/>
  <c r="J78" i="5"/>
  <c r="E76" i="5"/>
  <c r="L76" i="5"/>
  <c r="L117" i="5" s="1"/>
  <c r="L124" i="5" s="1"/>
  <c r="J96" i="5"/>
  <c r="K96" i="5"/>
  <c r="M96" i="5"/>
  <c r="E96" i="5"/>
  <c r="F96" i="5"/>
  <c r="G96" i="5"/>
  <c r="G103" i="5"/>
  <c r="N96" i="5"/>
  <c r="L115" i="5"/>
  <c r="J112" i="5"/>
  <c r="M112" i="5"/>
  <c r="L107" i="5"/>
  <c r="G107" i="5"/>
  <c r="F105" i="5"/>
  <c r="E105" i="5"/>
  <c r="G104" i="5"/>
  <c r="K104" i="5"/>
  <c r="H104" i="5"/>
  <c r="I83" i="5"/>
  <c r="I79" i="5"/>
  <c r="J113" i="5"/>
  <c r="J101" i="5"/>
  <c r="E83" i="5"/>
  <c r="K80" i="5"/>
  <c r="H71" i="5"/>
  <c r="J116" i="5"/>
  <c r="P116" i="5" s="1"/>
  <c r="G116" i="5"/>
  <c r="K97" i="5"/>
  <c r="H97" i="5"/>
  <c r="P97" i="5" s="1"/>
  <c r="M97" i="5"/>
  <c r="M95" i="5"/>
  <c r="M93" i="5"/>
  <c r="K93" i="5"/>
  <c r="G71" i="5"/>
  <c r="G117" i="5" s="1"/>
  <c r="G124" i="5" s="1"/>
  <c r="D124" i="5"/>
  <c r="R117" i="5"/>
  <c r="P120" i="5"/>
  <c r="J79" i="5"/>
  <c r="I78" i="5"/>
  <c r="N108" i="5"/>
  <c r="E108" i="5"/>
  <c r="P108" i="5" s="1"/>
  <c r="G92" i="5"/>
  <c r="E92" i="5"/>
  <c r="G74" i="5"/>
  <c r="E74" i="5"/>
  <c r="E117" i="5" s="1"/>
  <c r="E86" i="5"/>
  <c r="P86" i="5" s="1"/>
  <c r="H109" i="5"/>
  <c r="P109" i="5" s="1"/>
  <c r="L109" i="5"/>
  <c r="V394" i="4"/>
  <c r="AD394" i="4" s="1"/>
  <c r="V365" i="4"/>
  <c r="AD365" i="4" s="1"/>
  <c r="V399" i="4"/>
  <c r="AD399" i="4" s="1"/>
  <c r="AD7" i="4"/>
  <c r="V402" i="4"/>
  <c r="AD402" i="4" s="1"/>
  <c r="V387" i="4"/>
  <c r="AD387" i="4" s="1"/>
  <c r="V368" i="4"/>
  <c r="AD368" i="4" s="1"/>
  <c r="V369" i="4"/>
  <c r="AD369" i="4" s="1"/>
  <c r="V374" i="4"/>
  <c r="AD374" i="4" s="1"/>
  <c r="V377" i="4"/>
  <c r="AD377" i="4" s="1"/>
  <c r="V393" i="4"/>
  <c r="AD393" i="4" s="1"/>
  <c r="V396" i="4"/>
  <c r="AD396" i="4" s="1"/>
  <c r="V397" i="4"/>
  <c r="AD397" i="4" s="1"/>
  <c r="V400" i="4"/>
  <c r="AD400" i="4" s="1"/>
  <c r="V371" i="4"/>
  <c r="AD371" i="4" s="1"/>
  <c r="V383" i="4"/>
  <c r="AD383" i="4" s="1"/>
  <c r="V413" i="4"/>
  <c r="AD413" i="4" s="1"/>
  <c r="R419" i="4"/>
  <c r="S419" i="4"/>
  <c r="U38" i="2"/>
  <c r="AB38" i="2" s="1"/>
  <c r="I114" i="2"/>
  <c r="N124" i="1"/>
  <c r="P114" i="2"/>
  <c r="L124" i="1"/>
  <c r="Q124" i="1"/>
  <c r="S114" i="2"/>
  <c r="V72" i="4"/>
  <c r="AD72" i="4" s="1"/>
  <c r="E30" i="3"/>
  <c r="U83" i="2"/>
  <c r="AB83" i="2" s="1"/>
  <c r="U81" i="2"/>
  <c r="AB81" i="2" s="1"/>
  <c r="O124" i="1"/>
  <c r="M26" i="3"/>
  <c r="H99" i="5"/>
  <c r="M99" i="5"/>
  <c r="F99" i="5"/>
  <c r="J99" i="5"/>
  <c r="L99" i="5"/>
  <c r="E99" i="5"/>
  <c r="V373" i="4"/>
  <c r="AD373" i="4" s="1"/>
  <c r="F419" i="4"/>
  <c r="F422" i="4" s="1"/>
  <c r="V401" i="4"/>
  <c r="AD401" i="4" s="1"/>
  <c r="V404" i="4"/>
  <c r="AD404" i="4" s="1"/>
  <c r="V408" i="4"/>
  <c r="AD408" i="4" s="1"/>
  <c r="V405" i="4"/>
  <c r="AD405" i="4" s="1"/>
  <c r="V366" i="4"/>
  <c r="AD366" i="4" s="1"/>
  <c r="V381" i="4"/>
  <c r="AD381" i="4" s="1"/>
  <c r="V411" i="4"/>
  <c r="AD411" i="4" s="1"/>
  <c r="H417" i="4"/>
  <c r="G419" i="4"/>
  <c r="V61" i="1"/>
  <c r="J124" i="1"/>
  <c r="L114" i="2"/>
  <c r="V7" i="1"/>
  <c r="F124" i="1"/>
  <c r="F127" i="1" s="1"/>
  <c r="M124" i="1"/>
  <c r="O114" i="2"/>
  <c r="U105" i="2"/>
  <c r="AB105" i="2" s="1"/>
  <c r="U59" i="2"/>
  <c r="AB59" i="2" s="1"/>
  <c r="R114" i="2"/>
  <c r="K124" i="1"/>
  <c r="K99" i="5"/>
  <c r="F112" i="5"/>
  <c r="J105" i="5"/>
  <c r="M105" i="5"/>
  <c r="G113" i="5"/>
  <c r="L112" i="5"/>
  <c r="F101" i="5"/>
  <c r="L101" i="5"/>
  <c r="G100" i="5"/>
  <c r="F100" i="5"/>
  <c r="P100" i="5" s="1"/>
  <c r="K100" i="5"/>
  <c r="M100" i="5"/>
  <c r="F74" i="5"/>
  <c r="M74" i="5"/>
  <c r="M117" i="5" s="1"/>
  <c r="M124" i="5" s="1"/>
  <c r="I80" i="5"/>
  <c r="M80" i="5"/>
  <c r="G80" i="5"/>
  <c r="F103" i="5"/>
  <c r="P103" i="5" s="1"/>
  <c r="M103" i="5"/>
  <c r="H103" i="5"/>
  <c r="L103" i="5"/>
  <c r="I76" i="5"/>
  <c r="M76" i="5"/>
  <c r="F76" i="5"/>
  <c r="N76" i="5"/>
  <c r="G76" i="5"/>
  <c r="N71" i="5"/>
  <c r="N117" i="5" s="1"/>
  <c r="N124" i="5" s="1"/>
  <c r="F71" i="5"/>
  <c r="F117" i="5" s="1"/>
  <c r="F124" i="5" s="1"/>
  <c r="G105" i="5"/>
  <c r="L78" i="5"/>
  <c r="G78" i="5"/>
  <c r="H78" i="5"/>
  <c r="H117" i="5" s="1"/>
  <c r="H124" i="5" s="1"/>
  <c r="V410" i="4"/>
  <c r="AD410" i="4" s="1"/>
  <c r="V386" i="4"/>
  <c r="AD386" i="4" s="1"/>
  <c r="V395" i="4"/>
  <c r="AD395" i="4" s="1"/>
  <c r="V398" i="4"/>
  <c r="AD398" i="4" s="1"/>
  <c r="V389" i="4"/>
  <c r="AD389" i="4" s="1"/>
  <c r="V412" i="4"/>
  <c r="AD412" i="4" s="1"/>
  <c r="V390" i="4"/>
  <c r="AD390" i="4" s="1"/>
  <c r="V409" i="4"/>
  <c r="AD409" i="4" s="1"/>
  <c r="J419" i="4"/>
  <c r="K419" i="4"/>
  <c r="H114" i="2"/>
  <c r="V122" i="1"/>
  <c r="T124" i="1"/>
  <c r="I124" i="1"/>
  <c r="K114" i="2"/>
  <c r="U103" i="2"/>
  <c r="AB103" i="2" s="1"/>
  <c r="V44" i="1"/>
  <c r="V34" i="1"/>
  <c r="V24" i="1"/>
  <c r="U78" i="2"/>
  <c r="AB78" i="2" s="1"/>
  <c r="U76" i="2"/>
  <c r="AB76" i="2" s="1"/>
  <c r="U74" i="2"/>
  <c r="AB74" i="2" s="1"/>
  <c r="U72" i="2"/>
  <c r="AB72" i="2" s="1"/>
  <c r="U70" i="2"/>
  <c r="AB70" i="2" s="1"/>
  <c r="N114" i="2"/>
  <c r="E124" i="5" l="1"/>
  <c r="P117" i="5"/>
  <c r="P112" i="5"/>
  <c r="V419" i="4"/>
  <c r="V423" i="4" s="1"/>
  <c r="P101" i="5"/>
  <c r="V417" i="4"/>
  <c r="AD417" i="4" s="1"/>
  <c r="H419" i="4"/>
  <c r="P99" i="5"/>
  <c r="P92" i="5"/>
  <c r="P96" i="5"/>
  <c r="P115" i="5"/>
  <c r="U114" i="2"/>
  <c r="U118" i="2" s="1"/>
  <c r="P90" i="5"/>
  <c r="P71" i="5"/>
  <c r="AD419" i="4"/>
  <c r="P74" i="5"/>
  <c r="P78" i="5"/>
  <c r="V124" i="1"/>
  <c r="V127" i="1" s="1"/>
  <c r="P83" i="5"/>
  <c r="P105" i="5"/>
  <c r="P76" i="5"/>
  <c r="AB1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Vilnius economics</author>
  </authors>
  <commentList>
    <comment ref="D5" authorId="0" shapeId="0" xr:uid="{7ECE4D4A-0F4E-474F-81C0-27A73FFA4CB9}">
      <text>
        <r>
          <rPr>
            <b/>
            <sz val="9"/>
            <color indexed="81"/>
            <rFont val="Tahoma"/>
            <family val="2"/>
            <charset val="186"/>
          </rPr>
          <t>Vilnius economics:</t>
        </r>
        <r>
          <rPr>
            <sz val="9"/>
            <color indexed="81"/>
            <rFont val="Tahoma"/>
            <family val="2"/>
            <charset val="186"/>
          </rPr>
          <t xml:space="preserve">
Jeigu buvo atlikti koregavimai ir iš Paskirstomoms sąnaudoms priskirtų DK sąskaitų/dimensijų buvo iškelta sąnaudų dalis į Nepaskirstomas sąnaudas, tokia DK sąskaita/dimensija čia taip pat nurodoma.</t>
        </r>
      </text>
    </comment>
  </commentList>
</comments>
</file>

<file path=xl/sharedStrings.xml><?xml version="1.0" encoding="utf-8"?>
<sst xmlns="http://schemas.openxmlformats.org/spreadsheetml/2006/main" count="1837" uniqueCount="854">
  <si>
    <t>Reguliuojamosios veiklos ataskaitų patikros techninės užduoties 6.1 priedas</t>
  </si>
  <si>
    <t>VANDENS SEKTORIUS</t>
  </si>
  <si>
    <t>DARBO UŽMOKESČIO SĄNAUDŲ SUVESTINĖ</t>
  </si>
  <si>
    <t>NR.</t>
  </si>
  <si>
    <t>PAREIGYBĖ / SKYRIUS / PADALINYS</t>
  </si>
  <si>
    <t>DARBUOTOJŲ SKAIČIUS</t>
  </si>
  <si>
    <t>PIRMINIS PRISKYRIMAS</t>
  </si>
  <si>
    <t>DK(DIMENSIJŲ) SUMA</t>
  </si>
  <si>
    <t>K1</t>
  </si>
  <si>
    <t>K2</t>
  </si>
  <si>
    <t>K3</t>
  </si>
  <si>
    <t>K4</t>
  </si>
  <si>
    <t>K5</t>
  </si>
  <si>
    <t>K6</t>
  </si>
  <si>
    <t>K7</t>
  </si>
  <si>
    <t>K8</t>
  </si>
  <si>
    <t>K9</t>
  </si>
  <si>
    <t>K10</t>
  </si>
  <si>
    <t>K11</t>
  </si>
  <si>
    <t>K12</t>
  </si>
  <si>
    <t>K13</t>
  </si>
  <si>
    <t>K14</t>
  </si>
  <si>
    <t>K15</t>
  </si>
  <si>
    <t>RVA SUMA</t>
  </si>
  <si>
    <t>RVA PRIEDAS</t>
  </si>
  <si>
    <t>KOREGAVIMO APRAŠYMAS</t>
  </si>
  <si>
    <t>A</t>
  </si>
  <si>
    <t>C</t>
  </si>
  <si>
    <t>D</t>
  </si>
  <si>
    <t>E</t>
  </si>
  <si>
    <t>F</t>
  </si>
  <si>
    <t>G</t>
  </si>
  <si>
    <t>H</t>
  </si>
  <si>
    <t>I</t>
  </si>
  <si>
    <t>J</t>
  </si>
  <si>
    <t>X</t>
  </si>
  <si>
    <t xml:space="preserve">
RVA 4 PR.</t>
  </si>
  <si>
    <t>...</t>
  </si>
  <si>
    <t>RVA 3 PR.</t>
  </si>
  <si>
    <t>IŠ VISO:</t>
  </si>
  <si>
    <t>10 priedas</t>
  </si>
  <si>
    <t>DK</t>
  </si>
  <si>
    <t>4 priedas</t>
  </si>
  <si>
    <t>Skirtumas</t>
  </si>
  <si>
    <t>Stulpelis</t>
  </si>
  <si>
    <t>Aprašymas</t>
  </si>
  <si>
    <t>Eilės numeris</t>
  </si>
  <si>
    <t>B</t>
  </si>
  <si>
    <t>Ataskaitinio laikotarpio personalo duomenys tokiu detalumu, kuriuo vykdomas darbo užmokesčio sąnaudų pirminis priskyrimas: pareigybė, skyrius, padalinys, DK dimensija, kt. (toliau - DU vienetas).</t>
  </si>
  <si>
    <t>1 pvz., jei priskyrimas vykdomas padalinių lygmeniu (pvz., visas padalinys priskiriamas vienai konkrečiai paslaugai konkrečioje sistemoje), vieno padalinio informacija pateikiama vienoje eilutėje.</t>
  </si>
  <si>
    <t>2 pvz., jei priskyrimas vykdomas pareigybių lygmeniu, pateikiamas pareigybių sąrašas.</t>
  </si>
  <si>
    <t>3 pvz., jei priskyrimas vykdomas ir padalinių, ir pareigybių lygmeniu, dalyje eilučių pateikiama padalinių informacija, kitoje dalyje - pareigybių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</si>
  <si>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</si>
  <si>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</si>
  <si>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 xml:space="preserve">Vidutinis sąlyginis ataskaitinio laikotarpio darbuotojų skaičius B stulpelyje nurodytam DU vienetui (pareigybei, skyriui, padaliniui, DK dimensijai, kt.). </t>
  </si>
  <si>
    <t>B stulpelyje nurodyto DU vieneto (pareigybės, skyriaus, padalinio, DK dimensijos, kt.) pirminis priskyrimas: konkreti paslauga konkrečioje sistemoje arba Sąnaudų centras (netiesiogiai paslaugoms priskiriama grupė) arba Bendras veiklos užtikrinimas.</t>
  </si>
  <si>
    <t>Baigtinis pirminio priskyrimo reikšmių sąrašas atitinka 6.4 priedo B stulpelio informaciją.</t>
  </si>
  <si>
    <t>DK darbo užmokesčio sąnaudų, atitinkančių B stulpelį nurodytą DU vienetą, ataskaitinio laikotarpio sąnaudų suma. Stulpelio duomenys turi sutapti su DK ir FA sąnaudų duomenimis.</t>
  </si>
  <si>
    <t>Darbuotojų priskyrimo ir/arba darbo užmokesčio sąnaudų koregavimai. Įterpiama tiek koregavimų stulpelių, kiek reikalinga koregavimams atskleisti.</t>
  </si>
  <si>
    <t>Stulpelių E ir F suma. Stulpelio duomenys turi sutapti su RVA duomenimis</t>
  </si>
  <si>
    <t>RVA priedai, su kurių duomenimis turi sutapti G stulpelio duomenys.</t>
  </si>
  <si>
    <t>F stulpelyje atskleistų koregavimų numeriai</t>
  </si>
  <si>
    <t>F stulpelyje atskleistų koregavimų turinio ir tikslo aprašymas</t>
  </si>
  <si>
    <t>Reguliuojamosios veiklos ataskaitų patikros techninės užduoties 6.2 priedas</t>
  </si>
  <si>
    <t>SĄNAUDŲ GRUPAVIMO SUVESTINĖ</t>
  </si>
  <si>
    <t>SĄNAUDŲ GRUPĖS IR POGRUPIAI</t>
  </si>
  <si>
    <t>DK SĄSKAITOS (DIMENSIJOS)</t>
  </si>
  <si>
    <t>DK (DIMENSIJŲ) SUMA</t>
  </si>
  <si>
    <t>Nr.</t>
  </si>
  <si>
    <t>Koregavimo aprašymas</t>
  </si>
  <si>
    <t>RVA 3-4 PRIEDAI</t>
  </si>
  <si>
    <t>Kontrolė</t>
  </si>
  <si>
    <t>K</t>
  </si>
  <si>
    <t>1.</t>
  </si>
  <si>
    <t>-</t>
  </si>
  <si>
    <t xml:space="preserve">
RVA 3-4 PR.</t>
  </si>
  <si>
    <t>2.</t>
  </si>
  <si>
    <t>2.1.</t>
  </si>
  <si>
    <t>Nuotekų tvarkymo paslaugų pirkimo sąnaudos</t>
  </si>
  <si>
    <t>8704004</t>
  </si>
  <si>
    <t>2.2.</t>
  </si>
  <si>
    <t>Dumblo tvarkymo paslaugų pirkimo sąnaudos</t>
  </si>
  <si>
    <t>3.</t>
  </si>
  <si>
    <t>Elektros energijos sąnaudos</t>
  </si>
  <si>
    <t>3.1.</t>
  </si>
  <si>
    <t>8704002</t>
  </si>
  <si>
    <t>3.2.</t>
  </si>
  <si>
    <t>8704003</t>
  </si>
  <si>
    <t>4.</t>
  </si>
  <si>
    <t>Technologinių medžiagų ir technologinio kuro sąnaudos</t>
  </si>
  <si>
    <t>4.1.</t>
  </si>
  <si>
    <t>8704006</t>
  </si>
  <si>
    <t>8710101</t>
  </si>
  <si>
    <t>8710102</t>
  </si>
  <si>
    <t>8710103</t>
  </si>
  <si>
    <t>8710104</t>
  </si>
  <si>
    <t>8710107</t>
  </si>
  <si>
    <t>8710105</t>
  </si>
  <si>
    <t>4.2.</t>
  </si>
  <si>
    <t>5.</t>
  </si>
  <si>
    <t>Kuro transportui sąnaudos</t>
  </si>
  <si>
    <t>5.1.</t>
  </si>
  <si>
    <t>8706001</t>
  </si>
  <si>
    <t>5.2.</t>
  </si>
  <si>
    <t>6.</t>
  </si>
  <si>
    <t>Šilumos energijos sąnaudos</t>
  </si>
  <si>
    <t>6.1.</t>
  </si>
  <si>
    <t>8704001</t>
  </si>
  <si>
    <t>7.</t>
  </si>
  <si>
    <t>Einamojo remonto ir aptarnavimo sąnaudos</t>
  </si>
  <si>
    <t>7.1.</t>
  </si>
  <si>
    <t>8706005</t>
  </si>
  <si>
    <t>8708209</t>
  </si>
  <si>
    <t>8709003</t>
  </si>
  <si>
    <t>8708201</t>
  </si>
  <si>
    <t>8713305</t>
  </si>
  <si>
    <t>7.2.</t>
  </si>
  <si>
    <t>8708109</t>
  </si>
  <si>
    <t>7.3.</t>
  </si>
  <si>
    <t>8708101</t>
  </si>
  <si>
    <t>8708102</t>
  </si>
  <si>
    <t>7.4.</t>
  </si>
  <si>
    <t>7.5.</t>
  </si>
  <si>
    <t>8706009</t>
  </si>
  <si>
    <t>8708103</t>
  </si>
  <si>
    <t>8713201</t>
  </si>
  <si>
    <t>8.</t>
  </si>
  <si>
    <t>8703002</t>
  </si>
  <si>
    <t>8713301</t>
  </si>
  <si>
    <t>8713302</t>
  </si>
  <si>
    <t>8713303</t>
  </si>
  <si>
    <t>9.</t>
  </si>
  <si>
    <t>Personalo sąnaudos</t>
  </si>
  <si>
    <t>9.1.</t>
  </si>
  <si>
    <t>8701101</t>
  </si>
  <si>
    <t>8701104</t>
  </si>
  <si>
    <t>9.2.</t>
  </si>
  <si>
    <t>8702001</t>
  </si>
  <si>
    <t>8702003</t>
  </si>
  <si>
    <t>9.3.</t>
  </si>
  <si>
    <t>8713205</t>
  </si>
  <si>
    <t>9.4.</t>
  </si>
  <si>
    <t>8705001</t>
  </si>
  <si>
    <t>8707001</t>
  </si>
  <si>
    <t>10.</t>
  </si>
  <si>
    <t>Mokesčių sąnaudos</t>
  </si>
  <si>
    <t>10.1.</t>
  </si>
  <si>
    <t>8713106</t>
  </si>
  <si>
    <t>10.2.</t>
  </si>
  <si>
    <t>8713101</t>
  </si>
  <si>
    <t>8713102</t>
  </si>
  <si>
    <t>10.3.</t>
  </si>
  <si>
    <t>8713104</t>
  </si>
  <si>
    <t>10.4.</t>
  </si>
  <si>
    <t>10.5.</t>
  </si>
  <si>
    <t>8706004</t>
  </si>
  <si>
    <t>8713103</t>
  </si>
  <si>
    <t>8713107</t>
  </si>
  <si>
    <t>8713108</t>
  </si>
  <si>
    <t>8713199</t>
  </si>
  <si>
    <t>11.</t>
  </si>
  <si>
    <t>Finansinės sąnaudos</t>
  </si>
  <si>
    <t>11.1.</t>
  </si>
  <si>
    <t>8712002</t>
  </si>
  <si>
    <t>11.2.</t>
  </si>
  <si>
    <t>12.</t>
  </si>
  <si>
    <t>Administracinės sąnaudos</t>
  </si>
  <si>
    <t>12.1.</t>
  </si>
  <si>
    <t>8713211</t>
  </si>
  <si>
    <t>12.2.</t>
  </si>
  <si>
    <t>8713209</t>
  </si>
  <si>
    <t>12.3.</t>
  </si>
  <si>
    <t>8712015</t>
  </si>
  <si>
    <t>12.4.</t>
  </si>
  <si>
    <t>8704005</t>
  </si>
  <si>
    <t>12.5.</t>
  </si>
  <si>
    <t>12.6.</t>
  </si>
  <si>
    <t>8713202</t>
  </si>
  <si>
    <t>12.7.</t>
  </si>
  <si>
    <t>8712005</t>
  </si>
  <si>
    <t>12.8.</t>
  </si>
  <si>
    <t>12.9.</t>
  </si>
  <si>
    <t>12.10.</t>
  </si>
  <si>
    <t>8712012</t>
  </si>
  <si>
    <t>8712013</t>
  </si>
  <si>
    <t>8712014</t>
  </si>
  <si>
    <t>12.11.</t>
  </si>
  <si>
    <t>8706002</t>
  </si>
  <si>
    <t>12.12.</t>
  </si>
  <si>
    <t>8712003</t>
  </si>
  <si>
    <t>12.13.</t>
  </si>
  <si>
    <t>8712006</t>
  </si>
  <si>
    <t>12.14.</t>
  </si>
  <si>
    <t>Paskirstomosios draudimo sąnaudos</t>
  </si>
  <si>
    <t>12.15.</t>
  </si>
  <si>
    <t>8713203</t>
  </si>
  <si>
    <t>8713099</t>
  </si>
  <si>
    <t>8713306</t>
  </si>
  <si>
    <t>13.</t>
  </si>
  <si>
    <t>14.</t>
  </si>
  <si>
    <t>Kitos sąnaudos</t>
  </si>
  <si>
    <t>14.1.</t>
  </si>
  <si>
    <t>8711001</t>
  </si>
  <si>
    <t>8711009</t>
  </si>
  <si>
    <t>14.2.</t>
  </si>
  <si>
    <t>8706003</t>
  </si>
  <si>
    <t>8713206</t>
  </si>
  <si>
    <t>8713207</t>
  </si>
  <si>
    <t>14.3.</t>
  </si>
  <si>
    <t>8712007</t>
  </si>
  <si>
    <t>8712008</t>
  </si>
  <si>
    <t>8712009</t>
  </si>
  <si>
    <t>14.4.</t>
  </si>
  <si>
    <t>8704009</t>
  </si>
  <si>
    <t>8712001</t>
  </si>
  <si>
    <t>8712004</t>
  </si>
  <si>
    <t>8712099</t>
  </si>
  <si>
    <t>8713208</t>
  </si>
  <si>
    <t>14.5.</t>
  </si>
  <si>
    <t>14.6.</t>
  </si>
  <si>
    <t>14.7.</t>
  </si>
  <si>
    <t>8710106</t>
  </si>
  <si>
    <t>8701102</t>
  </si>
  <si>
    <t>8709001</t>
  </si>
  <si>
    <t>8711002</t>
  </si>
  <si>
    <t>8713105</t>
  </si>
  <si>
    <t>8713210</t>
  </si>
  <si>
    <t>8713212</t>
  </si>
  <si>
    <t>8910001</t>
  </si>
  <si>
    <t>8920001</t>
  </si>
  <si>
    <t>FA</t>
  </si>
  <si>
    <t>3 priedas</t>
  </si>
  <si>
    <t>Sąnaudų grupės ir pogrupio numeris.</t>
  </si>
  <si>
    <t>Sąnaudų grupės ir pogrupio pavadinimas pagal RVA 4 priedą</t>
  </si>
  <si>
    <t>DK sąnaudų sąskaitų ir/arba dimensijų (arba jų kombinacijų) kuriose ataskaitiniu laikotarpiu apskaitytos B stulpelyje nurodyto sąnaudų pogrupio sąnaudos, numeriai ir/arba pavadinimai ARBA nuoroda į RAS aprašo dalį, kurioje pateikiama tokia informacija.</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</si>
  <si>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</si>
  <si>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</si>
  <si>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Sąnaudų grupavimo koregavimai, skirti atskleisti:</t>
  </si>
  <si>
    <t>1) DK ir RVA sąnaudų grupių sąsajų, nurodytų RAS apraše korekcijas (jei tokios atliktos ruošiant ataskaitinio laikotarpio RVA). Jei sąsajos atitinka RAS aprašą, koregavimai neatliekami.</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</si>
  <si>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</si>
  <si>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K1 ir K2 koregavimuose atskleidžiamas turto nusidėvėjimo sąnaudų koregavimas, t.y. (K1) buhalterinių nusidėvėjimo sąnaudų eliminavimas ir (K2) perskaičiuotų RAS nusidėvėjimo sąnaudų įkėlimas.</t>
  </si>
  <si>
    <t>Bendru atveju koregavimų stulpelių suma turi būti lygi nuliui.</t>
  </si>
  <si>
    <t>Įterpiama tiek koregavimų stulpelių, kiek reikalinga koregavimams atskleisti.</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</si>
  <si>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</si>
  <si>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</si>
  <si>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</si>
  <si>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</si>
  <si>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Reguliuojamosios veiklos ataskaitų patikros techninės užduoties 6.3 priedas</t>
  </si>
  <si>
    <t>NEPASKIRSTOMŲ SĄNAUDŲ SUVESTINĖ</t>
  </si>
  <si>
    <t>NEPASKIRSTOMŲ SĄNAUDŲ POGRUPIS</t>
  </si>
  <si>
    <t>DK SĄSKAITOS / DIMENSIJOS</t>
  </si>
  <si>
    <t>NEPASKIRSTOMŲ SĄNAUDŲ SUMA</t>
  </si>
  <si>
    <t>RVA SĄNAUDŲ  POGRUPIS</t>
  </si>
  <si>
    <t>Modelio nepaskirstomų sąnaudų pogrupiai</t>
  </si>
  <si>
    <t>RVA 3 PRIEDAS</t>
  </si>
  <si>
    <t>1. Beviltiškos skolos, baudos, delspinigiai</t>
  </si>
  <si>
    <t xml:space="preserve">
RVA 3 PR.</t>
  </si>
  <si>
    <t>2. 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t>
  </si>
  <si>
    <t>3. Tantjemų išmokos</t>
  </si>
  <si>
    <t>4. Narystės, stojamųjų įmokų sąnaudos, išskyrus sąnaudas dėl teisės aktuose numatyto privalomo dalyvavimo, tiesiogiai susijusio su reguliuojamu verslo vienetu</t>
  </si>
  <si>
    <t>5. Patirtos palūkanų ir kitos finansinės-investicinės veiklos sąnaudos</t>
  </si>
  <si>
    <t>6. Komandiruočių, personalo mokymo sąnaudos (išskyrus tas, kurios yra būtinos reguliuojamai veiklai vykdyti)</t>
  </si>
  <si>
    <t>7. reklamos, viešųjų ryšių, rinkodaros, konsultacijų, tyrimų sąnaudos (išskyrus tas, kurios yra būtinos reguliuojamai veiklai vykdyti)</t>
  </si>
  <si>
    <t>8. 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t>
  </si>
  <si>
    <t>9. Nebaigtos statybos ilgalaikio turto sąnaudos</t>
  </si>
  <si>
    <t>14. 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t>
  </si>
  <si>
    <t>16. 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t>
  </si>
  <si>
    <t>17. Sąnaudos, susijusias su Ūkio subjekto įvaizdžio kūrimo tikslais, atidėjinių, valdybos narių atlyginimų, salių nuomos, svečių maitinimo ir kitos panašaus pobūdžio sąnaudos</t>
  </si>
  <si>
    <t>20. Nurašyto į sąnaudas ilgalaikio turto vertė</t>
  </si>
  <si>
    <t>21. Reprezentacijos sąnaudos</t>
  </si>
  <si>
    <t>Kitos nepaskirstomosios sąnaudos (Nusidėvėjimo sąnaudų skirtumas)</t>
  </si>
  <si>
    <t>Kitos nepaskirstomosios sąnaudos (kita)</t>
  </si>
  <si>
    <t>Sąnaudų  suvestinė</t>
  </si>
  <si>
    <t>Nusidėvėjimo skirtumas</t>
  </si>
  <si>
    <t>Nepaskirstomų sąnaudų pogrupis pagal Aprašo 27 punkto papunktį.</t>
  </si>
  <si>
    <t>DK sąnaudų sąskaitų, kuriose apskaitomos konkrečios nepaskirstomos sąnaudos, numeriai (nurodoma ir tais atvejais, kai D stulpelio reikšmė lygi 0 arba ne visa DK sąskaita, o tik jos dalis priskiriama nepaskirstomoms sąnaudoms)</t>
  </si>
  <si>
    <t>Ataskaitinio laikotarpio nepaskirstomų sąnaudų suma, atitinkanti DK ir RVA priedų duomenis.</t>
  </si>
  <si>
    <t>RVA sąnaudų pogrupis (-iai), kur ataskaitiniu laikotarpiu apskaitytos nepaskirstomos sąnaudos.</t>
  </si>
  <si>
    <t>RVA priedai, su kurių duomenimis turi sutapti D stulpelio duomenys.</t>
  </si>
  <si>
    <t>Reguliuojamosios veiklos ataskaitų patikros techninės užduoties 6.4 priedas</t>
  </si>
  <si>
    <t>PIRMINIO PRISKYRIMO SUVESTINĖ</t>
  </si>
  <si>
    <t>SĄNAUDŲ KATEGORIJA</t>
  </si>
  <si>
    <t>SĄNAUDŲ PIRMINIS PRISKYRIMAS</t>
  </si>
  <si>
    <t>DK (DIMENSIJOS) SĄSAJA</t>
  </si>
  <si>
    <t>DK SUMA</t>
  </si>
  <si>
    <t>RVA 3-4 PRIEDAS</t>
  </si>
  <si>
    <t>Tiesioginės sąnaudos</t>
  </si>
  <si>
    <t>Apskaitos veikla</t>
  </si>
  <si>
    <t xml:space="preserve">2. Apskaitos veikla </t>
  </si>
  <si>
    <t>RVA 4 PR.</t>
  </si>
  <si>
    <t>Geriamojo vandens tiekimas</t>
  </si>
  <si>
    <t xml:space="preserve">3.1. Geriamojo vandens gavyba </t>
  </si>
  <si>
    <t>VAND</t>
  </si>
  <si>
    <t>VGBAR</t>
  </si>
  <si>
    <t>VGBERNA1</t>
  </si>
  <si>
    <t>VGBERNA2</t>
  </si>
  <si>
    <t>VGBERNI</t>
  </si>
  <si>
    <t>VGBUR</t>
  </si>
  <si>
    <t>VGDAN</t>
  </si>
  <si>
    <t>VGDAU</t>
  </si>
  <si>
    <t>VGERI1</t>
  </si>
  <si>
    <t>VGERI2</t>
  </si>
  <si>
    <t>VGGEG</t>
  </si>
  <si>
    <t>VGGEN</t>
  </si>
  <si>
    <t>VGGUS</t>
  </si>
  <si>
    <t>VGIBU1</t>
  </si>
  <si>
    <t>VGIBU2</t>
  </si>
  <si>
    <t>VGJAS</t>
  </si>
  <si>
    <t>VGJOT</t>
  </si>
  <si>
    <t>VGKAR</t>
  </si>
  <si>
    <t>VGKAT</t>
  </si>
  <si>
    <t>VGKRE1</t>
  </si>
  <si>
    <t>VGKRE2</t>
  </si>
  <si>
    <t>VGKRE3</t>
  </si>
  <si>
    <t>VGLIB</t>
  </si>
  <si>
    <t>VGLIN1</t>
  </si>
  <si>
    <t>VGLIN2</t>
  </si>
  <si>
    <t>VGLIU1</t>
  </si>
  <si>
    <t>VGLIU2</t>
  </si>
  <si>
    <t>VGMEM</t>
  </si>
  <si>
    <t>VGMIE</t>
  </si>
  <si>
    <t>VGMIK</t>
  </si>
  <si>
    <t>VGNAU</t>
  </si>
  <si>
    <t>VGNEV</t>
  </si>
  <si>
    <t>VGPER</t>
  </si>
  <si>
    <t>VGPRA</t>
  </si>
  <si>
    <t>VGPRE</t>
  </si>
  <si>
    <t>VGRAB</t>
  </si>
  <si>
    <t>VGRAG1</t>
  </si>
  <si>
    <t>VGRAG2</t>
  </si>
  <si>
    <t>VGSILA</t>
  </si>
  <si>
    <t>VGSILU</t>
  </si>
  <si>
    <t>VGSMI</t>
  </si>
  <si>
    <t>VGSUJ</t>
  </si>
  <si>
    <t>VGTRA1</t>
  </si>
  <si>
    <t>VGTRA2</t>
  </si>
  <si>
    <t>VGUPY1</t>
  </si>
  <si>
    <t>VGUPY2</t>
  </si>
  <si>
    <t>VGUZU</t>
  </si>
  <si>
    <t>VGVAI</t>
  </si>
  <si>
    <t>VGVEL1</t>
  </si>
  <si>
    <t>VGVEL2</t>
  </si>
  <si>
    <t>VGBERNA</t>
  </si>
  <si>
    <t>VGERI</t>
  </si>
  <si>
    <t>VGKRE</t>
  </si>
  <si>
    <t>VGKREK</t>
  </si>
  <si>
    <t>VGLIN</t>
  </si>
  <si>
    <t>VGLIU</t>
  </si>
  <si>
    <t>VGPAI</t>
  </si>
  <si>
    <t>VGRAG</t>
  </si>
  <si>
    <t>VGTRA</t>
  </si>
  <si>
    <t>VGUPYT1</t>
  </si>
  <si>
    <t>VGUPYT2</t>
  </si>
  <si>
    <t>VGVEL</t>
  </si>
  <si>
    <t>VGZIB1</t>
  </si>
  <si>
    <t>VGZIB2</t>
  </si>
  <si>
    <t>3.2. Geriamojo vandens ruošimas</t>
  </si>
  <si>
    <t>NUGELEZ</t>
  </si>
  <si>
    <t>VNBAR</t>
  </si>
  <si>
    <t>VNBERNA</t>
  </si>
  <si>
    <t>VNBERNI</t>
  </si>
  <si>
    <t>VNBUR</t>
  </si>
  <si>
    <t>VNDAN</t>
  </si>
  <si>
    <t>VNDAU</t>
  </si>
  <si>
    <t>VNERI</t>
  </si>
  <si>
    <t>VNGEG</t>
  </si>
  <si>
    <t>VNIBU</t>
  </si>
  <si>
    <t>VNKAR</t>
  </si>
  <si>
    <t>VNKAT</t>
  </si>
  <si>
    <t>VNKRE</t>
  </si>
  <si>
    <t>VNLIB</t>
  </si>
  <si>
    <t>VNLIN</t>
  </si>
  <si>
    <t>VNLIU</t>
  </si>
  <si>
    <t>VNMIE</t>
  </si>
  <si>
    <t>VNMIK</t>
  </si>
  <si>
    <t>VNNAU</t>
  </si>
  <si>
    <t>VNNEV</t>
  </si>
  <si>
    <t>VNPER</t>
  </si>
  <si>
    <t>VNPRA</t>
  </si>
  <si>
    <t>VNRAG</t>
  </si>
  <si>
    <t>VNSILU</t>
  </si>
  <si>
    <t>VNSUJ</t>
  </si>
  <si>
    <t>VNTRA</t>
  </si>
  <si>
    <t>VNUPY</t>
  </si>
  <si>
    <t>VNUZU</t>
  </si>
  <si>
    <t>VNVAI</t>
  </si>
  <si>
    <t>VNVEL</t>
  </si>
  <si>
    <t>VNGUS</t>
  </si>
  <si>
    <t>VNSMI</t>
  </si>
  <si>
    <t>VNZIB</t>
  </si>
  <si>
    <t>3.3. Geriamojo vandens pristatymas</t>
  </si>
  <si>
    <t>SVPARD</t>
  </si>
  <si>
    <t>VTBAR</t>
  </si>
  <si>
    <t>VTBERNA</t>
  </si>
  <si>
    <t>VTBERNI</t>
  </si>
  <si>
    <t>VTBUR</t>
  </si>
  <si>
    <t>VTDAN</t>
  </si>
  <si>
    <t>VTDAU</t>
  </si>
  <si>
    <t>VTERI</t>
  </si>
  <si>
    <t>VTGEG</t>
  </si>
  <si>
    <t>VTGUS</t>
  </si>
  <si>
    <t>VTIBU</t>
  </si>
  <si>
    <t>VTJAS</t>
  </si>
  <si>
    <t>VTJOT</t>
  </si>
  <si>
    <t>VTKAR</t>
  </si>
  <si>
    <t>VTKAT</t>
  </si>
  <si>
    <t>VTKRE</t>
  </si>
  <si>
    <t>VTLIB</t>
  </si>
  <si>
    <t>VTLIN</t>
  </si>
  <si>
    <t>VTLIU</t>
  </si>
  <si>
    <t>VTMEM</t>
  </si>
  <si>
    <t>VTMIE</t>
  </si>
  <si>
    <t>VTMIK</t>
  </si>
  <si>
    <t>VTNAU</t>
  </si>
  <si>
    <t>VTNEV</t>
  </si>
  <si>
    <t>VTPAI</t>
  </si>
  <si>
    <t>VTPER</t>
  </si>
  <si>
    <t>VTPRA</t>
  </si>
  <si>
    <t>VTPRE</t>
  </si>
  <si>
    <t>VTRAB</t>
  </si>
  <si>
    <t>VTRAG</t>
  </si>
  <si>
    <t>VTSILA</t>
  </si>
  <si>
    <t>VTSILU</t>
  </si>
  <si>
    <t>VTSMI</t>
  </si>
  <si>
    <t>VTSUJ</t>
  </si>
  <si>
    <t>VTTRA</t>
  </si>
  <si>
    <t>VTUPY</t>
  </si>
  <si>
    <t>VTUZU</t>
  </si>
  <si>
    <t>VTVAI</t>
  </si>
  <si>
    <t>VTVEL</t>
  </si>
  <si>
    <t>VBAR</t>
  </si>
  <si>
    <t>VTKKRE</t>
  </si>
  <si>
    <t>VTZIB</t>
  </si>
  <si>
    <t>Nuotekų tvarkymas</t>
  </si>
  <si>
    <t>4.1. Nuotekų surinkimas</t>
  </si>
  <si>
    <t>NT</t>
  </si>
  <si>
    <t>NS</t>
  </si>
  <si>
    <t>NSBERNA1</t>
  </si>
  <si>
    <t>NSBERNA2</t>
  </si>
  <si>
    <t>NSBERNI1</t>
  </si>
  <si>
    <t>NSDAU1</t>
  </si>
  <si>
    <t>NSGUS1</t>
  </si>
  <si>
    <t>NSGUS2</t>
  </si>
  <si>
    <t>NSKRE1</t>
  </si>
  <si>
    <t>NSKRE2</t>
  </si>
  <si>
    <t>NSKRE3</t>
  </si>
  <si>
    <t>NSKRE4</t>
  </si>
  <si>
    <t>NSKRE5</t>
  </si>
  <si>
    <t>NSKRE6</t>
  </si>
  <si>
    <t>NSLIB1</t>
  </si>
  <si>
    <t>NSLIN1</t>
  </si>
  <si>
    <t>NSLIN2</t>
  </si>
  <si>
    <t>NSLIN3</t>
  </si>
  <si>
    <t>NSLIN4</t>
  </si>
  <si>
    <t>NSLIU1</t>
  </si>
  <si>
    <t>NSLIU2</t>
  </si>
  <si>
    <t>NSLIU3</t>
  </si>
  <si>
    <t>NSMIE1</t>
  </si>
  <si>
    <t>NSMIE2</t>
  </si>
  <si>
    <t>NSMIE3</t>
  </si>
  <si>
    <t>NSMIE4</t>
  </si>
  <si>
    <t>NSMIE5</t>
  </si>
  <si>
    <t>NSMIE6</t>
  </si>
  <si>
    <t>NSMIE7</t>
  </si>
  <si>
    <t>NSNAU1</t>
  </si>
  <si>
    <t>NSNEV1</t>
  </si>
  <si>
    <t>NSRAG1</t>
  </si>
  <si>
    <t>NSSIL1</t>
  </si>
  <si>
    <t>NSSIL2</t>
  </si>
  <si>
    <t>NSSIL3</t>
  </si>
  <si>
    <t>NSSIL4</t>
  </si>
  <si>
    <t>NSUPY1</t>
  </si>
  <si>
    <t>NSUPY2</t>
  </si>
  <si>
    <t>NSVEL1</t>
  </si>
  <si>
    <t>NSVEL2</t>
  </si>
  <si>
    <t>NSZIB1</t>
  </si>
  <si>
    <t>NSZIB2</t>
  </si>
  <si>
    <t>NSZIB3</t>
  </si>
  <si>
    <t>NTBERNA</t>
  </si>
  <si>
    <t>NTBERNI</t>
  </si>
  <si>
    <t>NTDAU</t>
  </si>
  <si>
    <t>NTERI</t>
  </si>
  <si>
    <t>NTGUS</t>
  </si>
  <si>
    <t>NTKAT</t>
  </si>
  <si>
    <t>NTKRE</t>
  </si>
  <si>
    <t>NTLIB</t>
  </si>
  <si>
    <t>NTLIN</t>
  </si>
  <si>
    <t>NTLIU</t>
  </si>
  <si>
    <t>NTMIE</t>
  </si>
  <si>
    <t>NTNAU</t>
  </si>
  <si>
    <t>NTNEV</t>
  </si>
  <si>
    <t>NTPAI</t>
  </si>
  <si>
    <t>NTRAG</t>
  </si>
  <si>
    <t>NTSIL</t>
  </si>
  <si>
    <t>NTSILA</t>
  </si>
  <si>
    <t>NTSMI</t>
  </si>
  <si>
    <t>NTUPY</t>
  </si>
  <si>
    <t>NTVAD</t>
  </si>
  <si>
    <t>NTVEL</t>
  </si>
  <si>
    <t>NTZIB</t>
  </si>
  <si>
    <t xml:space="preserve"> NSVEL1</t>
  </si>
  <si>
    <t>NSNEV</t>
  </si>
  <si>
    <t>NTSIL2</t>
  </si>
  <si>
    <t>NTSILU</t>
  </si>
  <si>
    <t>4.2. Nuotekų valymas</t>
  </si>
  <si>
    <t>NV</t>
  </si>
  <si>
    <t>NVDAU</t>
  </si>
  <si>
    <t>NVERI</t>
  </si>
  <si>
    <t>NVERIPIR</t>
  </si>
  <si>
    <t>NVGUS</t>
  </si>
  <si>
    <t>NVKAT</t>
  </si>
  <si>
    <t>NVKRE</t>
  </si>
  <si>
    <t>NVLIB</t>
  </si>
  <si>
    <t>NVLIN</t>
  </si>
  <si>
    <t>NVMIE</t>
  </si>
  <si>
    <t>NVNAU</t>
  </si>
  <si>
    <t>NVNEV</t>
  </si>
  <si>
    <t>NVPAI</t>
  </si>
  <si>
    <t>NVRAG</t>
  </si>
  <si>
    <t>NVSILA</t>
  </si>
  <si>
    <t>NVSILU</t>
  </si>
  <si>
    <t>NVSMI</t>
  </si>
  <si>
    <t>NVUPY</t>
  </si>
  <si>
    <t>NVUPYTAC</t>
  </si>
  <si>
    <t>NVVAD</t>
  </si>
  <si>
    <t>NVZIB</t>
  </si>
  <si>
    <t>NVKREK</t>
  </si>
  <si>
    <t>NVUPYT</t>
  </si>
  <si>
    <t>NVBERNA</t>
  </si>
  <si>
    <t>NVBERNI</t>
  </si>
  <si>
    <t>NVLIŪ</t>
  </si>
  <si>
    <t>NVVEL</t>
  </si>
  <si>
    <t>4.3. Nuotekų dumblo tvarkymas</t>
  </si>
  <si>
    <t>TVDUMB</t>
  </si>
  <si>
    <t>Paviršinių nuotekų tvarkymas</t>
  </si>
  <si>
    <t>5. Paviršinių nuotekų tvarkymas (tik esant atskirai paviršinių nuotekų tvarkymo sistemai)</t>
  </si>
  <si>
    <t>Kitos reguliuojamosios veiklos verslo vienetas</t>
  </si>
  <si>
    <t>6. Kitos reguliuojamosios veiklos verslo vienetas</t>
  </si>
  <si>
    <t>SSPS</t>
  </si>
  <si>
    <t>1</t>
  </si>
  <si>
    <t>10</t>
  </si>
  <si>
    <t>11</t>
  </si>
  <si>
    <t>12</t>
  </si>
  <si>
    <t>13</t>
  </si>
  <si>
    <t>2</t>
  </si>
  <si>
    <t>3</t>
  </si>
  <si>
    <t>4</t>
  </si>
  <si>
    <t>5</t>
  </si>
  <si>
    <t>6</t>
  </si>
  <si>
    <t>8</t>
  </si>
  <si>
    <t>9</t>
  </si>
  <si>
    <t>BernatAPK</t>
  </si>
  <si>
    <t>BernatBNK</t>
  </si>
  <si>
    <t>BernatMDK</t>
  </si>
  <si>
    <t>DarirGir</t>
  </si>
  <si>
    <t>DauknMK</t>
  </si>
  <si>
    <t>DembavMK</t>
  </si>
  <si>
    <t>DembGuob</t>
  </si>
  <si>
    <t>DembMelK</t>
  </si>
  <si>
    <t>DembVeter</t>
  </si>
  <si>
    <t>EriskiuKC</t>
  </si>
  <si>
    <t>GelezMK</t>
  </si>
  <si>
    <t>GustonMK</t>
  </si>
  <si>
    <t>JotainKC</t>
  </si>
  <si>
    <t>KarsakBNK</t>
  </si>
  <si>
    <t>KarsakSK</t>
  </si>
  <si>
    <t>KastK</t>
  </si>
  <si>
    <t>Katinuk</t>
  </si>
  <si>
    <t>KREKKAT</t>
  </si>
  <si>
    <t>KREKLIGON</t>
  </si>
  <si>
    <t>KurgSkk</t>
  </si>
  <si>
    <t>LINKAUCIU</t>
  </si>
  <si>
    <t>LINKVAIKU</t>
  </si>
  <si>
    <t>MiezKK</t>
  </si>
  <si>
    <t>MiezMokk</t>
  </si>
  <si>
    <t>NaLig</t>
  </si>
  <si>
    <t>NaujamMK</t>
  </si>
  <si>
    <t>NaujamPK</t>
  </si>
  <si>
    <t>NaujamSK</t>
  </si>
  <si>
    <t>NevezMK</t>
  </si>
  <si>
    <t>PaistrKNK</t>
  </si>
  <si>
    <t>PaistrMK</t>
  </si>
  <si>
    <t>PaistrVDK</t>
  </si>
  <si>
    <t>PereksMK</t>
  </si>
  <si>
    <t>RagKCK</t>
  </si>
  <si>
    <t>RagPK</t>
  </si>
  <si>
    <t>Ragsenk</t>
  </si>
  <si>
    <t>RaguvVDK</t>
  </si>
  <si>
    <t>SilagKN</t>
  </si>
  <si>
    <t>SiluMK</t>
  </si>
  <si>
    <t>SmilgKCK</t>
  </si>
  <si>
    <t>SmilgMK</t>
  </si>
  <si>
    <t>SmilgSK</t>
  </si>
  <si>
    <t>SmilgVDK</t>
  </si>
  <si>
    <t>SujetuMK</t>
  </si>
  <si>
    <t>TiltagKNK</t>
  </si>
  <si>
    <t>TiltagMK</t>
  </si>
  <si>
    <t>TrakisBNK</t>
  </si>
  <si>
    <t>UpytKK</t>
  </si>
  <si>
    <t>Vad10kat</t>
  </si>
  <si>
    <t>VADNEST</t>
  </si>
  <si>
    <t>VadoklMK</t>
  </si>
  <si>
    <t>VadoklSK</t>
  </si>
  <si>
    <t>VelzioAPK</t>
  </si>
  <si>
    <t>Velziogim</t>
  </si>
  <si>
    <t>VelzioGSS</t>
  </si>
  <si>
    <t>VelzioKK</t>
  </si>
  <si>
    <t>VelzKUK</t>
  </si>
  <si>
    <t>VKU62</t>
  </si>
  <si>
    <t>ZIBARTK</t>
  </si>
  <si>
    <t>Piniava</t>
  </si>
  <si>
    <t>PALIUNISK</t>
  </si>
  <si>
    <t>VELCGS</t>
  </si>
  <si>
    <t>DuknMK</t>
  </si>
  <si>
    <t>Ragsen</t>
  </si>
  <si>
    <t>14</t>
  </si>
  <si>
    <t>15</t>
  </si>
  <si>
    <t>7</t>
  </si>
  <si>
    <t>KARSTASV</t>
  </si>
  <si>
    <t>BerniunMK</t>
  </si>
  <si>
    <t>Kitos veiklos (nereguliuojamosios veiklos) verslo vienetas</t>
  </si>
  <si>
    <t>7. Kitos veiklos (nereguliuojamosios veiklos) verslo vienetas</t>
  </si>
  <si>
    <t>ADMINISTRA</t>
  </si>
  <si>
    <t>AMDS</t>
  </si>
  <si>
    <t>EUAS</t>
  </si>
  <si>
    <t>GAP</t>
  </si>
  <si>
    <t>KPS</t>
  </si>
  <si>
    <t>MODERNIZAV</t>
  </si>
  <si>
    <t>PASKOLA</t>
  </si>
  <si>
    <t>PSUT</t>
  </si>
  <si>
    <t>TECHNINE</t>
  </si>
  <si>
    <t>DembavP</t>
  </si>
  <si>
    <t>ERISKIUP</t>
  </si>
  <si>
    <t>ERISKIUP1</t>
  </si>
  <si>
    <t>Gelezdus</t>
  </si>
  <si>
    <t>Krekepir</t>
  </si>
  <si>
    <t>NaujamP</t>
  </si>
  <si>
    <t>RaguvP</t>
  </si>
  <si>
    <t>RamygP</t>
  </si>
  <si>
    <t>SmilgP</t>
  </si>
  <si>
    <t>UpytesP</t>
  </si>
  <si>
    <t>VadokP</t>
  </si>
  <si>
    <t>VelzioP</t>
  </si>
  <si>
    <t>VelzioP1</t>
  </si>
  <si>
    <t>RampirtK</t>
  </si>
  <si>
    <t>UpyttesP</t>
  </si>
  <si>
    <t>GARAZAS</t>
  </si>
  <si>
    <t>PSUTSILUMA</t>
  </si>
  <si>
    <t>PSUTVANDU</t>
  </si>
  <si>
    <t>ADMDS</t>
  </si>
  <si>
    <t>MODERMIZAV</t>
  </si>
  <si>
    <t>EETS</t>
  </si>
  <si>
    <t>PSUTADMIN</t>
  </si>
  <si>
    <t>PSUTELEKTR</t>
  </si>
  <si>
    <t>PSUTKREKEN</t>
  </si>
  <si>
    <t>PSUTVANDUO</t>
  </si>
  <si>
    <t>PSUTŠILUMA</t>
  </si>
  <si>
    <t>ERISKIUPIR</t>
  </si>
  <si>
    <t>Bendrosios sąnaudos</t>
  </si>
  <si>
    <t>ADM</t>
  </si>
  <si>
    <t>BENDRAS</t>
  </si>
  <si>
    <t>TEISMAS</t>
  </si>
  <si>
    <t>Nepaskirstomos sąnaudos</t>
  </si>
  <si>
    <t>Nepriskirta*</t>
  </si>
  <si>
    <t>(netaikoma)</t>
  </si>
  <si>
    <t>Sąnaudų kategorija.</t>
  </si>
  <si>
    <t>Pirminis priskyrimas: Įmonės teikiamų paslaugų sąrašas (tiesioginės sąnaudos), netiesioginių sąnaudų grupė (netiesioginės sąnaudos), bendro veiklos palaikymo sąnaudos (bendrosios sąnaudos), nepaskirstomos sąnaudos.</t>
  </si>
  <si>
    <t>Įmonė gali įsiterpti papildomų eilučių, kiek tai reikalinga pirminio priskyrimo informacijai atskleisti.</t>
  </si>
  <si>
    <t>Bendru atveju turi atitikti RAS aprašo informaciją.</t>
  </si>
  <si>
    <t>DK sąnaudų sąskaitų ir/arba dimensijų (arba jų kombinacijų) numeriai, naudojami Įmonės apskaitoje pirminiam sąnaudų priskyrimui ARBA nuoroda į RAS aprašo dalį, kurioje pateikiama tokia informacija.</t>
  </si>
  <si>
    <t>1 pvz., Įmonės, naudojančios DK dimensijas, pateikia DK ir/ arba DK dimensijų (pvz., kaštų centrų, vidinių padalinių) numerius</t>
  </si>
  <si>
    <t>2 pvz., Įmonės, nenaudojančios DK dimensijų, pateikia DK sąskaitų numerius</t>
  </si>
  <si>
    <t xml:space="preserve">DK sąnaudų sąskaitų ir/arba dimensijų (arba jų kombinacijų) , nurodytų C stulpelyje, ataskaitinio laikotarpio sąnaudų suma. Stulpelio duomenys turi sutapti su DK ir FA sąnaudų duomenimis. </t>
  </si>
  <si>
    <t>Turi būti galimybė Įmonės apskaitos sistemoje aiškiai identifikuoti ir, esant poreikiui, detalizuoti kiekvieną, D stulpelyje nurodytą, sumą, pvz., formuojant DK sąskaitų (dimensijų) ataskaitą</t>
  </si>
  <si>
    <t>Sąnaudų priskyrimo koregavimai, skirti atskleisti:</t>
  </si>
  <si>
    <t>1) sąnaudų pirminio priskyrimo korekcijas (jei tokios atliktos ruošiant ataskaitinio laikotarpio RVA). Jei pirminis priskyrimas atitinka RAS aprašą, koregavimai neatliekami.</t>
  </si>
  <si>
    <t>K1 ir K2 koregavimuose atskleidžiamas turto nusidėvėjimo sąnaudų koregavimas, t.y. (K1) buhalterinių nusidėvėjimo sąnaudų eliminavimas ir (K2) perskaičiuotų RAS nusidėvėjimo sąnaudų įkėlimas bei nusidėvėjimo skirtumo atskleidimas nepaskirstomose sąnaudose.</t>
  </si>
  <si>
    <t>Stulpelių D ir E suma</t>
  </si>
  <si>
    <t>Stulpelio duomenys turi sutapti su RVA duomenimis.</t>
  </si>
  <si>
    <t>* - eilutėje "Nepriskirta" pateikiama sąnaudų suma, kuriai ataskaitinio laikotarpio metu nebuvo priskirtas DK (dimensija) sąsajos požymis. Ši suma priskiriama (atskleidžiama) per koregavimus E stulpelyje.</t>
  </si>
  <si>
    <t>PASKIRSTYMO KRITERIJŲ PATIKRA</t>
  </si>
  <si>
    <t>A DALIS. PASKIRSTYMO KRITERIJŲ SĄRAŠAS</t>
  </si>
  <si>
    <t>NETIESIOGINIŲ SĄNAUDŲ GRUPĖS</t>
  </si>
  <si>
    <t>Nešiklis, mato vnt.</t>
  </si>
  <si>
    <t>Nešiklio reikšmė, iš viso</t>
  </si>
  <si>
    <t>IŠ VISO</t>
  </si>
  <si>
    <t>Bendrosios sąnaudos ne nusidėvėjimas</t>
  </si>
  <si>
    <t>Bendrosios sąnaudos nusidėvėjimas</t>
  </si>
  <si>
    <t>B DALIS. PASKIRSTYMO PATIKRINIMAS</t>
  </si>
  <si>
    <t>Sąnaudų iš viso</t>
  </si>
  <si>
    <t>RVA 4 PRIEDAS</t>
  </si>
  <si>
    <t>Netiesioginės sąnaudos (iš viso)</t>
  </si>
  <si>
    <t>4 priedas (netiesioginės)</t>
  </si>
  <si>
    <t>Bendrosios sąnaudos ne nusidėvėjimas 4 priedas</t>
  </si>
  <si>
    <t>Netiesioginių sąnaudų grupių sąrašas. Papildomai atskira eilute nurodomos Bendrosios sąnaudos.</t>
  </si>
  <si>
    <t>Įmonės ataskaitiniu laikotarpiu naudotų paskirstymo kriterijų sąrašas: pavadinimas ir mato vienetas.</t>
  </si>
  <si>
    <t>Turi atitikti RAS aprašo informaciją.</t>
  </si>
  <si>
    <t>Turi atitikti kartu su RVA teikiamo Paskirstymo kriterijų sąrašo informaciją.</t>
  </si>
  <si>
    <t>Įmonės ataskaitiniu laikotarpiu naudotų paskirstymo kriterijų suminės reikšmės</t>
  </si>
  <si>
    <t>Turi sutapti su D stulpelių suma.</t>
  </si>
  <si>
    <t>Įmonės ataskaitiniu laikotarpiu naudotų paskirstymo kriterijų reikšmės kiekvienai paslaugai konkrečioje sistemoje.</t>
  </si>
  <si>
    <t>Sąnaudų centrui priskirta sąnaudų suma, kuri skirstoma naudojant paskirstymo kriterijus.</t>
  </si>
  <si>
    <t>Kiekvieno sąnaudų centro suma turi sutapti su RVA informacija.</t>
  </si>
  <si>
    <t>Kiekvienos netiesioginių sąnaudų grupės suma, paskirstyta konkrečiai paslaugai konkrečioje sistemoje, naudojant paskirstymo kriterijus</t>
  </si>
  <si>
    <t>Turi atitikti E stulpelio dalį, lygią D stulelyje nurodytai paskirstymo kriterijaus reikšmei (F = E ÷ C × D)</t>
  </si>
  <si>
    <t>F stulpelio duomenys paslaugų lygmeniu turi sutapti su RVA duomenimis.</t>
  </si>
  <si>
    <t>direktoriaus pavaduotojas</t>
  </si>
  <si>
    <t>buhalterė</t>
  </si>
  <si>
    <t>administratorė-vieš.pirkimų specialistė</t>
  </si>
  <si>
    <t>administratorė-personalo specialistė</t>
  </si>
  <si>
    <t>vyr. finansininkė</t>
  </si>
  <si>
    <t>direktorius</t>
  </si>
  <si>
    <t>darbininkė</t>
  </si>
  <si>
    <t>kontrolierė</t>
  </si>
  <si>
    <t>I.Apskaitos veikla</t>
  </si>
  <si>
    <t>kontrolierius</t>
  </si>
  <si>
    <t>tarnybos vadovas</t>
  </si>
  <si>
    <t>vandentvarkos inžinierius</t>
  </si>
  <si>
    <t>vyriausiasis inžinierius</t>
  </si>
  <si>
    <t>vandentvarkos inžinierė</t>
  </si>
  <si>
    <t>II.Pristatymas</t>
  </si>
  <si>
    <t>II.Ruošimas</t>
  </si>
  <si>
    <t>III.Surinkimas</t>
  </si>
  <si>
    <t>III.Valymas</t>
  </si>
  <si>
    <t>šaltkalvis santechnikas</t>
  </si>
  <si>
    <t>Netiesioginės sąnaudos</t>
  </si>
  <si>
    <t>elektrotechnikas</t>
  </si>
  <si>
    <t>šaltkalvis santechnikas-traktorininkas</t>
  </si>
  <si>
    <t>elektrikas automatikas</t>
  </si>
  <si>
    <t>šaltkalvis-elektrotechnikas</t>
  </si>
  <si>
    <t>šaltkalvis santechnikas-statybininkas</t>
  </si>
  <si>
    <t>V.Nereguliuojama</t>
  </si>
  <si>
    <t>pastatų priežiūros ir remonto inžinierė</t>
  </si>
  <si>
    <t>Ėriškių pirties pirtininkė</t>
  </si>
  <si>
    <t>pastatų priežiūros ir administravimo specialistė</t>
  </si>
  <si>
    <t>pastatų priežiūros ir remonto meistras</t>
  </si>
  <si>
    <t>Raguvos pirties pirtininkė</t>
  </si>
  <si>
    <t>Naujamiesčio pirties pirtininkė</t>
  </si>
  <si>
    <t>šaltkalvis-ekskavat.-aseniz.m.vair.</t>
  </si>
  <si>
    <t>pastatų priež. ir administr. specialistė</t>
  </si>
  <si>
    <t>Smilgių pirties pirtininkė</t>
  </si>
  <si>
    <t>Vadoklių pirties pirtininkas</t>
  </si>
  <si>
    <t>Krekenavos pirties pirtininkė</t>
  </si>
  <si>
    <t>Ramygalos pirties pirtininkė</t>
  </si>
  <si>
    <t>pastatų  priež. ir remonto  inžinierius</t>
  </si>
  <si>
    <t>Upytės pirties pirtininkė</t>
  </si>
  <si>
    <t>Dembavos pirties pirtininkė</t>
  </si>
  <si>
    <t>Velžio pirties pirtininkė</t>
  </si>
  <si>
    <t>automatizuotų katilų operatorius</t>
  </si>
  <si>
    <t>IV.Kita_reguliuojama</t>
  </si>
  <si>
    <t>inžinierius šilumininkas</t>
  </si>
  <si>
    <t>automatizuotų katilų operatorius brigadoje</t>
  </si>
  <si>
    <t>šaltkalvis santechnikas-suvirintojas</t>
  </si>
  <si>
    <t>katilinės kūrikas</t>
  </si>
  <si>
    <t>pirties katilinės kūrikas</t>
  </si>
  <si>
    <t>katilinės kūrikė</t>
  </si>
  <si>
    <t>II.Gavyba</t>
  </si>
  <si>
    <t>Geriamojo vandens įsigijimo sąnaudos</t>
  </si>
  <si>
    <t>Elektros energija siurbliams,  orapūtėms, maišyklėms ir kitiems technologiniams įrenginiams</t>
  </si>
  <si>
    <t>Patalpų šildymo, apšvietimo, vėdinimo ir eksploatacijos elektros energijos sąnaudos</t>
  </si>
  <si>
    <t>Technologinių medžiagų sąnaudos</t>
  </si>
  <si>
    <t>Technologinio kuro sąnaudos</t>
  </si>
  <si>
    <t xml:space="preserve">Kuras mašinoms ir gamybiniam transportui (asenizacijos transporto priemonėms, transportui dumblui, vandeniui vežti, autobusams žmonėms vežti) </t>
  </si>
  <si>
    <t>Kuras lengviesiems automobiliams</t>
  </si>
  <si>
    <t>Šilumos energijos patalpų šildymui sąnaudos</t>
  </si>
  <si>
    <t>Remonto medžiagų ir detalių  sąnaudos</t>
  </si>
  <si>
    <t>Remonto ir aptarnavimo paslaugų pirkimo sąnaudos</t>
  </si>
  <si>
    <t xml:space="preserve">   Metrologinės patikros sąnaudos</t>
  </si>
  <si>
    <t xml:space="preserve">   Avarijų šalinimo sąnaudos</t>
  </si>
  <si>
    <t xml:space="preserve">Kitos techninio aptarnavimo ir patikros (kėlimo mechanizmų, energetikos įrenginių) paslaugos </t>
  </si>
  <si>
    <t>Nusidėvėjimo (amortizacijos) sąnaudos</t>
  </si>
  <si>
    <t xml:space="preserve">   Darbo užmokesčio sąnaudos</t>
  </si>
  <si>
    <t xml:space="preserve">   Darbdavio įmokų VSDFV ir kitų darbdavio įmokų VSDFV sąnaudos</t>
  </si>
  <si>
    <t xml:space="preserve">   Darbo saugos sąnaudos</t>
  </si>
  <si>
    <t xml:space="preserve">   Kitos personalo sąnaudos</t>
  </si>
  <si>
    <t xml:space="preserve">   Mokesčio už valstybinius gamtos išteklius sąnaudos</t>
  </si>
  <si>
    <t xml:space="preserve">   Mokesčio už taršą sąnaudos</t>
  </si>
  <si>
    <t xml:space="preserve">   Nekilnojamojo turto mokesčio sąnaudos</t>
  </si>
  <si>
    <t xml:space="preserve">   Žemės nuomos mokesčio sąnaudos</t>
  </si>
  <si>
    <t xml:space="preserve">   Kitų mokesčių sąnaudos</t>
  </si>
  <si>
    <t xml:space="preserve">   Banko paslaugų (komisinių) sąnaudos			</t>
  </si>
  <si>
    <t xml:space="preserve">   Kitos finansinės sąnaudos</t>
  </si>
  <si>
    <t xml:space="preserve">   Teisinių paslaugų pirkimo sąnaudos</t>
  </si>
  <si>
    <t xml:space="preserve">   Žyminio mokesčio sąnaudos			</t>
  </si>
  <si>
    <t xml:space="preserve">   Konsultacinių paslaugų pirkimo sąnaudos			</t>
  </si>
  <si>
    <t xml:space="preserve">   Ryšių paslaugų sąnaudos			</t>
  </si>
  <si>
    <t xml:space="preserve">   Pašto, pasiuntinių paslaugų sąnaudos			</t>
  </si>
  <si>
    <t xml:space="preserve">  Kanceliarinės sąnaudos			</t>
  </si>
  <si>
    <t xml:space="preserve">   Org. inventoriaus aptarnavimo, remonto paslaugų pirkimo sąnaudos		</t>
  </si>
  <si>
    <t xml:space="preserve">   Profesinės literatūros, spaudos sąnaudos			</t>
  </si>
  <si>
    <t xml:space="preserve">   Patalpų priežiūros paslaugų pirkimo sąnaudos</t>
  </si>
  <si>
    <t xml:space="preserve">   Apskaitos ir audito paslaugų pirkimo sąnaudos</t>
  </si>
  <si>
    <t xml:space="preserve">   Transporto paslaugų pirkimo sąnaudos</t>
  </si>
  <si>
    <t xml:space="preserve">   Įmokų administravimo paslaugų sąnaudos</t>
  </si>
  <si>
    <t xml:space="preserve">   Vartotojų informavimo paslaugų pirkimo sąnaudos</t>
  </si>
  <si>
    <t xml:space="preserve">   Kitos administravimo sąnaudos.</t>
  </si>
  <si>
    <t>Rinkodaros ir pardavimų sąnaudos</t>
  </si>
  <si>
    <t xml:space="preserve">   Turto nuomos sąnaudos</t>
  </si>
  <si>
    <t>Draudimo sąnaudos</t>
  </si>
  <si>
    <t xml:space="preserve">   Laboratorinių tyrimų pirkimo sąnaudos</t>
  </si>
  <si>
    <t>Kitų paslaugų   pirkimo sąnaudos</t>
  </si>
  <si>
    <t>Kitos pastoviosios sąnaudos</t>
  </si>
  <si>
    <t>Trumpalaikio turto (vandens ir nuotekų apskaitos prietaisai) nurašymo sąnaudos</t>
  </si>
  <si>
    <t>Kitos kintamosios sąnaudos</t>
  </si>
  <si>
    <t>NEP1.Abejotinos ir beviltiškos skolos</t>
  </si>
  <si>
    <t>NEP2.Baudos ir delspinigiai</t>
  </si>
  <si>
    <t>NEP3.Parama, labdara, švietimas, papildomas draudimas</t>
  </si>
  <si>
    <t>NEP4.Tantjemų išmokos</t>
  </si>
  <si>
    <t>NEP5.Narystės, stojamosios įmokos</t>
  </si>
  <si>
    <t>NEP21.Palūkanos</t>
  </si>
  <si>
    <t>NEP22.Finansinės sąnaudos</t>
  </si>
  <si>
    <t>NEP23.Valiutų kursų įtaka</t>
  </si>
  <si>
    <t>NEP24.Kitos finansinės sąnaudos</t>
  </si>
  <si>
    <t>NEP8.Komandiruočių, personalo vystymo</t>
  </si>
  <si>
    <t>NEP7.Reklama, rinkodara, viešųjų ryšių, konsultacijų, tyrimų sąnaudos</t>
  </si>
  <si>
    <t>NEP12.Nenaudojamo, likviduoto, nurašyto, esančio atsargose, išnuomoto, panaudos teise perduoto kitam ūkio subjektui ilgalaikio turto sąnaudos, išsinuomoto, neatlygintinai gauto, panaudos teisėmis disponuojamo turto nusidėvėjimo sąnaudos</t>
  </si>
  <si>
    <t>NEP13.Nebaigtos statybos turto sąnaudos</t>
  </si>
  <si>
    <t>NEP9.Išmokų sąnaudos</t>
  </si>
  <si>
    <t>NEP10.Mokymų  dalyvių  maitinimo,  konkursų,  parodų,  įvairių  renginių organizavimo,  dovanų  pirkimo,  žalos  atlyginimo, vartotojų patirtų nuostolių atlyginimas, pelno mokesčio, mokesčių nuo dividendų, sporto salių ir kaimo turizmo paslaugų sąnaudos</t>
  </si>
  <si>
    <t>NEP11.Sąnaudos įmonės įvaizdžio kūrimui, salių nuomos, svečių maitinimo ir pan. sąnaudos</t>
  </si>
  <si>
    <t>NEP20.Atidėjinių sąnaudos</t>
  </si>
  <si>
    <t>NEP6.Reprezentacija</t>
  </si>
  <si>
    <t>NEP25.Kitos nepaskirstomos sąnaudos</t>
  </si>
  <si>
    <t>III.Dumblas</t>
  </si>
  <si>
    <t>III.Pav.nuotekos</t>
  </si>
  <si>
    <t>INMT buhalterinio nusidėvėjimo eliminavimas</t>
  </si>
  <si>
    <t>INMT perskaičiuoto nusidėvėjimo sąnaudų įkėlimas</t>
  </si>
  <si>
    <t>Kitų veiklų pirktų nuotekų ir vandens paslaugų atskyrimas</t>
  </si>
  <si>
    <t>Pirminio KC priskyrimo koregavimas, technologines medžiagas perkeliant į Nereguliuojamą veiklą</t>
  </si>
  <si>
    <t>VERT sumokėtų mokesčių perskirstymas pagal 2019 m. atitinkamų paslaugų pajamas, nuo kurių jie buvo paskaičiuoti</t>
  </si>
  <si>
    <t>Veiklos (bendrosios) elektra iš įrenginių grupės perkelta į patalpų, vėdinimo ir pan.</t>
  </si>
  <si>
    <t>Laboratorinių paslaugų sąnaudų perskirtymas vandens teikimui ir valymui</t>
  </si>
  <si>
    <t>Elektros sąnaudų korekcija ruošimo veikloje</t>
  </si>
  <si>
    <t>DU perskirstymas pagal darbuotojų dirbtą laiką</t>
  </si>
  <si>
    <t>Soc.draudimo perskirstymas proporcingai DU</t>
  </si>
  <si>
    <t>Pirktų nuotekų tvarkymo paslaugų išskaidymas pagal tarifo dedamąsias</t>
  </si>
  <si>
    <t>Pirminio sąnaudų priskyrimo buhalterijoje koregavimas pagal sąnaudų turinį</t>
  </si>
  <si>
    <t>NEPASKIRSTOMOSIOS SĄNAUDOS</t>
  </si>
  <si>
    <t>Beviltiškos skolos, baudos, delspinigiai (GVTNT)</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</si>
  <si>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</si>
  <si>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Tantjemų išmokos (GVTNT)</t>
  </si>
  <si>
    <t>Narystės, stojamųjų įmokų sąnaudos, išskyrus sąnaudas dėl teisės aktuose numatyto privalomo dalyvavimo, tiesiogiai susijusio su reguliuojamu verslo vienetu (GVTNT)</t>
  </si>
  <si>
    <t>Patirtos palūkanų ir kitos finansinės-investicinės veiklos sąnaudos (GVTNT)</t>
  </si>
  <si>
    <t>Komandiruočių, personalo mokymo sąnaudos (išskyrus tas, kurios yra būtinos reguliuojamai veiklai vykdyti) (GVTNT)</t>
  </si>
  <si>
    <t>Reprezentacijos, reklamos, viešųjų ryšių, rinkodaros, konsultacijų, tyrimų sąnaudos (išskyrus tas, kurios yra būtinos reguliuojamai veiklai vykdyti) (GVTNT)</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</si>
  <si>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</si>
  <si>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Nebaigtos statybos ilgalaikio turto sąnaudos (GVTNT)</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</si>
  <si>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</si>
  <si>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</si>
  <si>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Sąnaudos, susijusias su Ūkio subjekto įvaizdžio kūrimo tikslais, atidėjinių, valdybos narių atlyginimų, salių nuomos, svečių maitinimo ir kitos panašaus pobūdžio sąnaudos (GVTNT)</t>
  </si>
  <si>
    <t>Nurašyto į sąnaudas ilgalaikio turto vertė (GVTNT)*</t>
  </si>
  <si>
    <t>Kitos reguliuojamos veiklos nepaskirstomosios sąnaudos, kitos nereguliuojamos veiklos sąnaudos</t>
  </si>
  <si>
    <t>-, -</t>
  </si>
  <si>
    <t>Tiesiogiai paslaugoms priskirto naudojamo turto buhalterinė įsigijimo vertė,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</si>
</sst>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
    <numFmt numFmtId="167" formatCode="#,##0.00;\-#,##0.00;\-"/>
  </numFmts>
  <fonts count="27" x14ac:knownFonts="1">
    <font>
      <sz val="11"/>
      <color theme="1"/>
      <name val="Calibri"/>
      <family val="2"/>
      <charset val="186"/>
      <scheme val="minor"/>
    </font>
    <font>
      <sz val="11"/>
      <color theme="1"/>
      <name val="Calibri"/>
      <family val="2"/>
      <charset val="186"/>
      <scheme val="minor"/>
    </font>
    <font>
      <sz val="10"/>
      <color theme="1"/>
      <name val="Times New Roman"/>
      <family val="1"/>
    </font>
    <font>
      <b/>
      <sz val="10"/>
      <color theme="1"/>
      <name val="Times New Roman"/>
      <family val="1"/>
    </font>
    <font>
      <sz val="10"/>
      <color theme="1"/>
      <name val="Arial"/>
      <family val="2"/>
    </font>
    <font>
      <b/>
      <sz val="10"/>
      <color theme="1"/>
      <name val="Times New Roman"/>
      <family val="1"/>
      <charset val="186"/>
    </font>
    <font>
      <sz val="10"/>
      <color theme="1"/>
      <name val="Times New Roman"/>
      <family val="1"/>
      <charset val="186"/>
    </font>
    <font>
      <i/>
      <sz val="10"/>
      <color theme="1"/>
      <name val="Times New Roman"/>
      <family val="1"/>
      <charset val="186"/>
    </font>
    <font>
      <b/>
      <sz val="8"/>
      <color theme="1"/>
      <name val="Times New Roman"/>
      <family val="1"/>
    </font>
    <font>
      <sz val="8"/>
      <color theme="1"/>
      <name val="Times New Roman"/>
      <family val="1"/>
    </font>
    <font>
      <sz val="8"/>
      <color theme="1"/>
      <name val="Arial"/>
      <family val="2"/>
    </font>
    <font>
      <sz val="10"/>
      <name val="Times New Roman"/>
      <family val="1"/>
    </font>
    <font>
      <b/>
      <i/>
      <sz val="10"/>
      <color theme="1"/>
      <name val="Times New Roman"/>
      <family val="1"/>
      <charset val="186"/>
    </font>
    <font>
      <i/>
      <sz val="10"/>
      <color theme="1"/>
      <name val="Times New Roman"/>
      <family val="1"/>
    </font>
    <font>
      <sz val="11"/>
      <color theme="1"/>
      <name val="Times New Roman"/>
      <family val="1"/>
    </font>
    <font>
      <sz val="10"/>
      <color rgb="FF000000"/>
      <name val="Times New Roman"/>
      <family val="1"/>
    </font>
    <font>
      <b/>
      <sz val="10"/>
      <color rgb="FF000000"/>
      <name val="Times New Roman"/>
      <family val="1"/>
    </font>
    <font>
      <b/>
      <sz val="9"/>
      <color indexed="81"/>
      <name val="Tahoma"/>
      <family val="2"/>
      <charset val="186"/>
    </font>
    <font>
      <sz val="9"/>
      <color indexed="81"/>
      <name val="Tahoma"/>
      <family val="2"/>
      <charset val="186"/>
    </font>
    <font>
      <b/>
      <sz val="10"/>
      <name val="Times New Roman"/>
      <family val="1"/>
      <charset val="186"/>
    </font>
    <font>
      <b/>
      <sz val="10"/>
      <color indexed="8"/>
      <name val="Times New Roman"/>
      <family val="1"/>
    </font>
    <font>
      <b/>
      <sz val="10"/>
      <name val="Times New Roman"/>
      <family val="1"/>
    </font>
    <font>
      <b/>
      <sz val="10"/>
      <color indexed="8"/>
      <name val="Times New Roman"/>
      <family val="1"/>
      <charset val="186"/>
    </font>
    <font>
      <sz val="10"/>
      <color indexed="8"/>
      <name val="Times New Roman"/>
      <family val="1"/>
    </font>
    <font>
      <sz val="10"/>
      <name val="Times New Roman"/>
      <family val="1"/>
      <charset val="186"/>
    </font>
    <font>
      <i/>
      <sz val="10"/>
      <color indexed="8"/>
      <name val="Times New Roman"/>
      <family val="1"/>
      <charset val="186"/>
    </font>
    <font>
      <sz val="10"/>
      <color indexed="8"/>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style="thin">
        <color indexed="64"/>
      </right>
      <top/>
      <bottom/>
      <diagonal/>
    </border>
    <border>
      <left style="thin">
        <color auto="1"/>
      </left>
      <right style="thin">
        <color indexed="64"/>
      </right>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cellStyleXfs>
  <cellXfs count="315">
    <xf numFmtId="0" fontId="0" fillId="0" borderId="0" xfId="0"/>
    <xf numFmtId="0" fontId="2" fillId="2" borderId="0" xfId="0" applyFont="1" applyFill="1"/>
    <xf numFmtId="0" fontId="2" fillId="2" borderId="0" xfId="0" applyFont="1" applyFill="1" applyAlignment="1">
      <alignment horizontal="left" vertical="center" wrapText="1"/>
    </xf>
    <xf numFmtId="0" fontId="2" fillId="2" borderId="0" xfId="0" applyFont="1" applyFill="1" applyAlignment="1">
      <alignment vertical="center" wrapText="1"/>
    </xf>
    <xf numFmtId="0" fontId="3" fillId="2" borderId="0" xfId="0" applyFont="1" applyFill="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2" borderId="0" xfId="0" applyFont="1" applyFill="1"/>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2" fillId="2" borderId="1" xfId="0" applyFont="1" applyFill="1" applyBorder="1" applyAlignment="1">
      <alignment vertical="center"/>
    </xf>
    <xf numFmtId="2" fontId="2" fillId="2" borderId="1" xfId="0" applyNumberFormat="1" applyFont="1" applyFill="1" applyBorder="1" applyAlignment="1">
      <alignment vertical="center"/>
    </xf>
    <xf numFmtId="164" fontId="5" fillId="2" borderId="3" xfId="1" applyFont="1" applyFill="1" applyBorder="1" applyAlignment="1">
      <alignment horizontal="right" vertical="center"/>
    </xf>
    <xf numFmtId="4" fontId="6" fillId="2" borderId="3" xfId="0" applyNumberFormat="1" applyFont="1" applyFill="1" applyBorder="1" applyAlignment="1">
      <alignment horizontal="center" vertical="center"/>
    </xf>
    <xf numFmtId="165" fontId="6" fillId="2" borderId="3" xfId="0" applyNumberFormat="1" applyFont="1" applyFill="1" applyBorder="1" applyAlignment="1">
      <alignment horizontal="right" vertical="center"/>
    </xf>
    <xf numFmtId="165" fontId="5" fillId="2"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wrapText="1"/>
    </xf>
    <xf numFmtId="164" fontId="5" fillId="2" borderId="4" xfId="1" applyFont="1" applyFill="1" applyBorder="1" applyAlignment="1">
      <alignment horizontal="right" vertical="center"/>
    </xf>
    <xf numFmtId="4" fontId="6" fillId="2" borderId="4" xfId="0" applyNumberFormat="1" applyFont="1" applyFill="1" applyBorder="1" applyAlignment="1">
      <alignment horizontal="center" vertical="center"/>
    </xf>
    <xf numFmtId="165" fontId="6" fillId="2" borderId="4" xfId="0" applyNumberFormat="1" applyFont="1" applyFill="1" applyBorder="1" applyAlignment="1">
      <alignment horizontal="right" vertical="center"/>
    </xf>
    <xf numFmtId="165" fontId="5" fillId="2" borderId="4" xfId="0" applyNumberFormat="1" applyFont="1" applyFill="1" applyBorder="1" applyAlignment="1">
      <alignment horizontal="right" vertical="center"/>
    </xf>
    <xf numFmtId="0" fontId="2" fillId="3" borderId="4" xfId="0" applyFont="1" applyFill="1" applyBorder="1" applyAlignment="1">
      <alignment horizontal="center" vertical="center" wrapText="1"/>
    </xf>
    <xf numFmtId="164" fontId="5" fillId="2" borderId="5" xfId="1" applyFont="1" applyFill="1" applyBorder="1" applyAlignment="1">
      <alignment horizontal="right" vertical="center"/>
    </xf>
    <xf numFmtId="4" fontId="6" fillId="2" borderId="5" xfId="0" applyNumberFormat="1" applyFont="1" applyFill="1" applyBorder="1" applyAlignment="1">
      <alignment horizontal="center" vertical="center"/>
    </xf>
    <xf numFmtId="165" fontId="6" fillId="2" borderId="5" xfId="0" applyNumberFormat="1" applyFont="1" applyFill="1" applyBorder="1" applyAlignment="1">
      <alignment horizontal="right" vertical="center"/>
    </xf>
    <xf numFmtId="165" fontId="5" fillId="2" borderId="5" xfId="0" applyNumberFormat="1" applyFont="1" applyFill="1" applyBorder="1" applyAlignment="1">
      <alignment horizontal="right" vertical="center"/>
    </xf>
    <xf numFmtId="164" fontId="6" fillId="2" borderId="3" xfId="1" applyFont="1" applyFill="1" applyBorder="1" applyAlignment="1">
      <alignment horizontal="right" vertical="center"/>
    </xf>
    <xf numFmtId="164" fontId="6" fillId="2" borderId="4" xfId="1" applyFont="1" applyFill="1" applyBorder="1" applyAlignment="1">
      <alignment horizontal="right" vertical="center"/>
    </xf>
    <xf numFmtId="0" fontId="2" fillId="3" borderId="4" xfId="0" applyFont="1" applyFill="1" applyBorder="1" applyAlignment="1">
      <alignment vertical="center"/>
    </xf>
    <xf numFmtId="164" fontId="6" fillId="2" borderId="5" xfId="1" applyFont="1" applyFill="1" applyBorder="1" applyAlignment="1">
      <alignment horizontal="right" vertical="center"/>
    </xf>
    <xf numFmtId="164" fontId="5" fillId="2" borderId="3" xfId="1" applyFont="1" applyFill="1" applyBorder="1" applyAlignment="1">
      <alignment vertical="center"/>
    </xf>
    <xf numFmtId="4" fontId="6" fillId="2" borderId="3" xfId="0" applyNumberFormat="1" applyFont="1" applyFill="1" applyBorder="1" applyAlignment="1">
      <alignment vertical="center"/>
    </xf>
    <xf numFmtId="165" fontId="6" fillId="2" borderId="3" xfId="0" applyNumberFormat="1" applyFont="1" applyFill="1" applyBorder="1" applyAlignment="1">
      <alignment vertical="center"/>
    </xf>
    <xf numFmtId="165" fontId="5" fillId="2" borderId="3" xfId="0" applyNumberFormat="1" applyFont="1" applyFill="1" applyBorder="1" applyAlignment="1">
      <alignment vertical="center"/>
    </xf>
    <xf numFmtId="0" fontId="3" fillId="2" borderId="1" xfId="0" applyFont="1" applyFill="1" applyBorder="1" applyAlignment="1">
      <alignment vertical="center"/>
    </xf>
    <xf numFmtId="164" fontId="5" fillId="2" borderId="1" xfId="1" applyFont="1" applyFill="1" applyBorder="1" applyAlignment="1">
      <alignment vertical="center"/>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vertical="center"/>
    </xf>
    <xf numFmtId="4" fontId="3" fillId="2" borderId="1" xfId="0" applyNumberFormat="1" applyFont="1" applyFill="1" applyBorder="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3" fillId="3" borderId="1" xfId="0" applyFont="1" applyFill="1" applyBorder="1" applyAlignment="1">
      <alignment horizontal="right" vertical="center"/>
    </xf>
    <xf numFmtId="2" fontId="3" fillId="3" borderId="1" xfId="0" applyNumberFormat="1" applyFont="1" applyFill="1" applyBorder="1" applyAlignment="1">
      <alignment horizontal="right" vertical="center"/>
    </xf>
    <xf numFmtId="4" fontId="3" fillId="3" borderId="1" xfId="0" applyNumberFormat="1" applyFont="1" applyFill="1" applyBorder="1" applyAlignment="1">
      <alignment horizontal="right" vertical="center"/>
    </xf>
    <xf numFmtId="0" fontId="2" fillId="2" borderId="0" xfId="0" applyFont="1" applyFill="1" applyAlignment="1">
      <alignment horizontal="right"/>
    </xf>
    <xf numFmtId="4" fontId="2" fillId="2" borderId="1" xfId="0" applyNumberFormat="1" applyFont="1" applyFill="1" applyBorder="1"/>
    <xf numFmtId="0" fontId="2" fillId="2" borderId="0" xfId="0" applyFont="1" applyFill="1" applyAlignment="1">
      <alignment horizontal="left"/>
    </xf>
    <xf numFmtId="0" fontId="7" fillId="2" borderId="0" xfId="0" applyFont="1" applyFill="1" applyAlignment="1">
      <alignment horizontal="right"/>
    </xf>
    <xf numFmtId="165" fontId="7" fillId="2" borderId="1" xfId="0" applyNumberFormat="1" applyFont="1" applyFill="1" applyBorder="1" applyAlignment="1">
      <alignment vertical="center"/>
    </xf>
    <xf numFmtId="0" fontId="7" fillId="2" borderId="0" xfId="0" applyFont="1" applyFill="1" applyAlignment="1">
      <alignment horizontal="left"/>
    </xf>
    <xf numFmtId="0" fontId="8" fillId="2" borderId="0" xfId="0" applyFont="1" applyFill="1"/>
    <xf numFmtId="0" fontId="9" fillId="2" borderId="0" xfId="0" applyFont="1" applyFill="1"/>
    <xf numFmtId="0" fontId="3" fillId="2" borderId="6" xfId="0" applyFont="1" applyFill="1" applyBorder="1" applyAlignment="1">
      <alignment horizontal="center"/>
    </xf>
    <xf numFmtId="0" fontId="3" fillId="2" borderId="7" xfId="0" applyFont="1" applyFill="1" applyBorder="1"/>
    <xf numFmtId="0" fontId="10" fillId="2" borderId="7" xfId="0" applyFont="1" applyFill="1" applyBorder="1"/>
    <xf numFmtId="0" fontId="10" fillId="2" borderId="8" xfId="0" applyFont="1" applyFill="1" applyBorder="1"/>
    <xf numFmtId="0" fontId="10" fillId="2" borderId="0" xfId="0" applyFont="1" applyFill="1"/>
    <xf numFmtId="0" fontId="2" fillId="2" borderId="9" xfId="0" applyFont="1" applyFill="1" applyBorder="1" applyAlignment="1">
      <alignment horizontal="center"/>
    </xf>
    <xf numFmtId="0" fontId="10" fillId="2" borderId="10" xfId="0" applyFont="1" applyFill="1" applyBorder="1"/>
    <xf numFmtId="0" fontId="9" fillId="2" borderId="10" xfId="0" applyFont="1" applyFill="1" applyBorder="1"/>
    <xf numFmtId="0" fontId="2" fillId="2" borderId="10" xfId="0" applyFont="1" applyFill="1" applyBorder="1"/>
    <xf numFmtId="0" fontId="2" fillId="2" borderId="11" xfId="0" applyFont="1" applyFill="1" applyBorder="1" applyAlignment="1">
      <alignment horizontal="center"/>
    </xf>
    <xf numFmtId="0" fontId="2" fillId="2" borderId="12" xfId="0" applyFont="1" applyFill="1" applyBorder="1"/>
    <xf numFmtId="0" fontId="10" fillId="2" borderId="12" xfId="0" applyFont="1" applyFill="1" applyBorder="1"/>
    <xf numFmtId="0" fontId="10" fillId="2" borderId="13" xfId="0" applyFont="1" applyFill="1" applyBorder="1"/>
    <xf numFmtId="0" fontId="2" fillId="2" borderId="0" xfId="0" applyFont="1" applyFill="1" applyAlignment="1">
      <alignment wrapText="1"/>
    </xf>
    <xf numFmtId="0" fontId="6" fillId="2" borderId="1" xfId="0" applyFont="1" applyFill="1" applyBorder="1" applyAlignment="1">
      <alignment horizontal="left" vertical="center"/>
    </xf>
    <xf numFmtId="166" fontId="5" fillId="2" borderId="1" xfId="0" applyNumberFormat="1" applyFont="1" applyFill="1" applyBorder="1" applyAlignment="1">
      <alignment vertical="center"/>
    </xf>
    <xf numFmtId="166" fontId="2" fillId="2" borderId="1" xfId="0" applyNumberFormat="1" applyFont="1" applyFill="1" applyBorder="1" applyAlignment="1">
      <alignment horizontal="center" vertical="center"/>
    </xf>
    <xf numFmtId="166" fontId="6" fillId="2" borderId="1" xfId="0" applyNumberFormat="1" applyFont="1" applyFill="1" applyBorder="1" applyAlignment="1">
      <alignment vertical="center"/>
    </xf>
    <xf numFmtId="0" fontId="3" fillId="3" borderId="1" xfId="0" applyFont="1" applyFill="1" applyBorder="1" applyAlignment="1">
      <alignment vertical="center"/>
    </xf>
    <xf numFmtId="49" fontId="6" fillId="3" borderId="1" xfId="0" applyNumberFormat="1" applyFont="1" applyFill="1" applyBorder="1" applyAlignment="1">
      <alignment horizontal="left" vertical="center"/>
    </xf>
    <xf numFmtId="166" fontId="5" fillId="3" borderId="1" xfId="0" applyNumberFormat="1" applyFont="1" applyFill="1" applyBorder="1" applyAlignment="1">
      <alignment horizontal="right" vertical="center"/>
    </xf>
    <xf numFmtId="166" fontId="2" fillId="3" borderId="1" xfId="0" applyNumberFormat="1" applyFont="1" applyFill="1" applyBorder="1" applyAlignment="1">
      <alignment horizontal="center" vertical="center"/>
    </xf>
    <xf numFmtId="166" fontId="6" fillId="3" borderId="1" xfId="0" applyNumberFormat="1" applyFont="1" applyFill="1" applyBorder="1" applyAlignment="1">
      <alignment vertical="center"/>
    </xf>
    <xf numFmtId="166" fontId="5" fillId="3" borderId="1" xfId="0" applyNumberFormat="1" applyFont="1" applyFill="1" applyBorder="1" applyAlignment="1">
      <alignment vertical="center"/>
    </xf>
    <xf numFmtId="0" fontId="2" fillId="3" borderId="4" xfId="0" applyFont="1" applyFill="1" applyBorder="1" applyAlignment="1">
      <alignment horizontal="center" vertical="center"/>
    </xf>
    <xf numFmtId="49" fontId="6" fillId="2" borderId="1" xfId="0" applyNumberFormat="1" applyFont="1" applyFill="1" applyBorder="1" applyAlignment="1">
      <alignment horizontal="left" vertical="center"/>
    </xf>
    <xf numFmtId="166" fontId="5" fillId="2" borderId="1" xfId="0" applyNumberFormat="1" applyFont="1" applyFill="1" applyBorder="1" applyAlignment="1">
      <alignment horizontal="right" vertical="center"/>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166" fontId="2" fillId="2" borderId="3" xfId="0" applyNumberFormat="1" applyFont="1" applyFill="1" applyBorder="1" applyAlignment="1">
      <alignment horizontal="center" vertical="center"/>
    </xf>
    <xf numFmtId="166" fontId="6" fillId="2" borderId="3" xfId="0" applyNumberFormat="1" applyFont="1" applyFill="1" applyBorder="1" applyAlignment="1">
      <alignment horizontal="right" vertical="center"/>
    </xf>
    <xf numFmtId="166" fontId="5" fillId="2" borderId="3" xfId="0" applyNumberFormat="1" applyFont="1" applyFill="1" applyBorder="1" applyAlignment="1">
      <alignment horizontal="right" vertical="center"/>
    </xf>
    <xf numFmtId="0" fontId="6" fillId="2" borderId="1"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166" fontId="2" fillId="2" borderId="3" xfId="0" applyNumberFormat="1" applyFont="1" applyFill="1" applyBorder="1" applyAlignment="1">
      <alignment horizontal="center" vertical="center"/>
    </xf>
    <xf numFmtId="166" fontId="6" fillId="2" borderId="3" xfId="0" applyNumberFormat="1" applyFont="1" applyFill="1" applyBorder="1" applyAlignment="1">
      <alignment horizontal="right" vertical="center"/>
    </xf>
    <xf numFmtId="166" fontId="5" fillId="2" borderId="3" xfId="0" applyNumberFormat="1" applyFont="1" applyFill="1" applyBorder="1" applyAlignment="1">
      <alignment horizontal="right" vertical="center"/>
    </xf>
    <xf numFmtId="0" fontId="2" fillId="2" borderId="4" xfId="0" applyFont="1" applyFill="1" applyBorder="1" applyAlignment="1">
      <alignment horizontal="left" vertical="center"/>
    </xf>
    <xf numFmtId="0" fontId="2" fillId="2" borderId="4" xfId="0" applyFont="1" applyFill="1" applyBorder="1" applyAlignment="1">
      <alignment horizontal="left" vertical="center" wrapText="1"/>
    </xf>
    <xf numFmtId="166" fontId="2" fillId="2" borderId="4" xfId="0" applyNumberFormat="1" applyFont="1" applyFill="1" applyBorder="1" applyAlignment="1">
      <alignment horizontal="center" vertical="center"/>
    </xf>
    <xf numFmtId="166" fontId="6" fillId="2" borderId="4" xfId="0" applyNumberFormat="1" applyFont="1" applyFill="1" applyBorder="1" applyAlignment="1">
      <alignment horizontal="right" vertical="center"/>
    </xf>
    <xf numFmtId="166" fontId="5" fillId="2" borderId="4" xfId="0" applyNumberFormat="1" applyFont="1" applyFill="1" applyBorder="1" applyAlignment="1">
      <alignment horizontal="right" vertical="center"/>
    </xf>
    <xf numFmtId="0" fontId="2" fillId="2" borderId="5" xfId="0" applyFont="1" applyFill="1" applyBorder="1" applyAlignment="1">
      <alignment horizontal="left" vertical="center"/>
    </xf>
    <xf numFmtId="0" fontId="2" fillId="2" borderId="5" xfId="0" applyFont="1" applyFill="1" applyBorder="1" applyAlignment="1">
      <alignment horizontal="left" vertical="center" wrapText="1"/>
    </xf>
    <xf numFmtId="166" fontId="2" fillId="2" borderId="5" xfId="0" applyNumberFormat="1" applyFont="1" applyFill="1" applyBorder="1" applyAlignment="1">
      <alignment horizontal="center" vertical="center"/>
    </xf>
    <xf numFmtId="166" fontId="6" fillId="2" borderId="5" xfId="0" applyNumberFormat="1" applyFont="1" applyFill="1" applyBorder="1" applyAlignment="1">
      <alignment horizontal="right" vertical="center"/>
    </xf>
    <xf numFmtId="166" fontId="5" fillId="2" borderId="5" xfId="0" applyNumberFormat="1" applyFont="1" applyFill="1" applyBorder="1" applyAlignment="1">
      <alignment horizontal="right" vertical="center"/>
    </xf>
    <xf numFmtId="49" fontId="6" fillId="2" borderId="1" xfId="0" applyNumberFormat="1" applyFont="1" applyFill="1" applyBorder="1" applyAlignment="1">
      <alignment horizontal="left" vertical="center" wrapText="1"/>
    </xf>
    <xf numFmtId="0" fontId="11" fillId="2" borderId="3"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1" xfId="0" applyFont="1" applyFill="1" applyBorder="1" applyAlignment="1">
      <alignment horizontal="left" vertical="center"/>
    </xf>
    <xf numFmtId="166" fontId="6" fillId="2" borderId="3" xfId="0" applyNumberFormat="1" applyFont="1" applyFill="1" applyBorder="1" applyAlignment="1">
      <alignment vertical="center"/>
    </xf>
    <xf numFmtId="0" fontId="3"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wrapText="1"/>
    </xf>
    <xf numFmtId="0" fontId="3" fillId="2" borderId="4" xfId="0" applyFont="1" applyFill="1" applyBorder="1" applyAlignment="1">
      <alignment horizontal="left" vertical="center"/>
    </xf>
    <xf numFmtId="0" fontId="3" fillId="3" borderId="1" xfId="0" applyFont="1" applyFill="1" applyBorder="1" applyAlignment="1">
      <alignment vertical="center" wrapText="1"/>
    </xf>
    <xf numFmtId="0" fontId="6" fillId="3" borderId="1" xfId="0" applyFont="1" applyFill="1" applyBorder="1" applyAlignment="1">
      <alignment horizontal="left" vertical="center"/>
    </xf>
    <xf numFmtId="0" fontId="2" fillId="3" borderId="1" xfId="0" applyFont="1" applyFill="1" applyBorder="1"/>
    <xf numFmtId="0" fontId="6" fillId="2" borderId="1" xfId="0" quotePrefix="1" applyFont="1" applyFill="1" applyBorder="1" applyAlignment="1">
      <alignment horizontal="left" vertical="center"/>
    </xf>
    <xf numFmtId="166" fontId="5" fillId="2" borderId="1" xfId="0" applyNumberFormat="1" applyFont="1" applyFill="1" applyBorder="1" applyAlignment="1">
      <alignment horizontal="right" vertical="center" wrapText="1"/>
    </xf>
    <xf numFmtId="166" fontId="5" fillId="3" borderId="1" xfId="0" applyNumberFormat="1" applyFont="1" applyFill="1" applyBorder="1" applyAlignment="1">
      <alignment horizontal="right" vertical="center" wrapText="1"/>
    </xf>
    <xf numFmtId="0" fontId="2" fillId="2" borderId="1" xfId="0" applyFont="1" applyFill="1" applyBorder="1" applyAlignment="1">
      <alignment vertical="center" wrapText="1"/>
    </xf>
    <xf numFmtId="0" fontId="2" fillId="2" borderId="0" xfId="0" applyFont="1" applyFill="1" applyAlignment="1">
      <alignment horizontal="left" wrapText="1"/>
    </xf>
    <xf numFmtId="2" fontId="2" fillId="2" borderId="1" xfId="0" applyNumberFormat="1" applyFont="1" applyFill="1" applyBorder="1" applyAlignment="1">
      <alignment vertical="center" wrapText="1"/>
    </xf>
    <xf numFmtId="0" fontId="6" fillId="0" borderId="1" xfId="0" applyFont="1" applyBorder="1" applyAlignment="1">
      <alignment horizontal="left" vertical="center"/>
    </xf>
    <xf numFmtId="0" fontId="3"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2" fillId="2" borderId="1" xfId="0" applyFont="1" applyFill="1" applyBorder="1" applyAlignment="1">
      <alignment horizontal="left" vertical="center"/>
    </xf>
    <xf numFmtId="0" fontId="2" fillId="3" borderId="4" xfId="0" applyFont="1" applyFill="1" applyBorder="1" applyAlignment="1">
      <alignment horizontal="center" vertical="center"/>
    </xf>
    <xf numFmtId="0" fontId="9" fillId="2" borderId="0" xfId="0" applyFont="1" applyFill="1" applyAlignment="1">
      <alignment horizontal="right"/>
    </xf>
    <xf numFmtId="167" fontId="5" fillId="2" borderId="1" xfId="0" applyNumberFormat="1" applyFont="1" applyFill="1" applyBorder="1" applyAlignment="1">
      <alignment vertical="center"/>
    </xf>
    <xf numFmtId="165" fontId="12" fillId="2" borderId="1" xfId="0" applyNumberFormat="1" applyFont="1" applyFill="1" applyBorder="1" applyAlignment="1">
      <alignment vertical="center"/>
    </xf>
    <xf numFmtId="165" fontId="7" fillId="2" borderId="0" xfId="0" applyNumberFormat="1" applyFont="1" applyFill="1" applyAlignment="1">
      <alignment vertical="center"/>
    </xf>
    <xf numFmtId="0" fontId="13" fillId="2" borderId="0" xfId="0" applyFont="1" applyFill="1" applyAlignment="1">
      <alignment horizontal="left"/>
    </xf>
    <xf numFmtId="0" fontId="3" fillId="2" borderId="6" xfId="0" applyFont="1" applyFill="1" applyBorder="1"/>
    <xf numFmtId="0" fontId="2" fillId="2" borderId="7" xfId="0" applyFont="1" applyFill="1" applyBorder="1"/>
    <xf numFmtId="0" fontId="9" fillId="2" borderId="7" xfId="0" applyFont="1" applyFill="1" applyBorder="1"/>
    <xf numFmtId="0" fontId="9" fillId="2" borderId="8" xfId="0" applyFont="1" applyFill="1" applyBorder="1"/>
    <xf numFmtId="0" fontId="2" fillId="2" borderId="0" xfId="0" applyFont="1" applyFill="1" applyAlignment="1">
      <alignment vertical="center"/>
    </xf>
    <xf numFmtId="0" fontId="9" fillId="2" borderId="12" xfId="0" applyFont="1" applyFill="1" applyBorder="1"/>
    <xf numFmtId="0" fontId="9" fillId="2" borderId="13" xfId="0" applyFont="1" applyFill="1" applyBorder="1"/>
    <xf numFmtId="0" fontId="14" fillId="2" borderId="0" xfId="0" applyFont="1" applyFill="1"/>
    <xf numFmtId="0" fontId="2" fillId="2" borderId="0" xfId="0" applyFont="1" applyFill="1" applyAlignment="1">
      <alignment vertical="top" wrapText="1"/>
    </xf>
    <xf numFmtId="0" fontId="3" fillId="2" borderId="0" xfId="0" applyFont="1" applyFill="1" applyAlignment="1">
      <alignment vertical="top"/>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2" fillId="2" borderId="1" xfId="0" applyFont="1" applyFill="1" applyBorder="1" applyAlignment="1">
      <alignment horizontal="left" vertical="center" wrapText="1"/>
    </xf>
    <xf numFmtId="0" fontId="2" fillId="2" borderId="3" xfId="0" applyFont="1" applyFill="1" applyBorder="1" applyAlignment="1">
      <alignment horizontal="right" vertical="center"/>
    </xf>
    <xf numFmtId="0" fontId="15" fillId="2" borderId="3" xfId="0" applyFont="1" applyFill="1" applyBorder="1" applyAlignment="1">
      <alignment horizontal="left" vertical="center" wrapText="1"/>
    </xf>
    <xf numFmtId="0" fontId="15" fillId="2" borderId="1" xfId="0" applyFont="1" applyFill="1" applyBorder="1" applyAlignment="1">
      <alignment horizontal="left" vertical="center" wrapText="1"/>
    </xf>
    <xf numFmtId="165" fontId="6" fillId="2" borderId="3" xfId="0" applyNumberFormat="1" applyFont="1" applyFill="1" applyBorder="1" applyAlignment="1">
      <alignment horizontal="right" vertical="center"/>
    </xf>
    <xf numFmtId="0" fontId="2" fillId="2" borderId="1" xfId="0" applyFont="1" applyFill="1" applyBorder="1" applyAlignment="1">
      <alignment horizontal="right" vertical="center"/>
    </xf>
    <xf numFmtId="0" fontId="15" fillId="2" borderId="1" xfId="0" applyFont="1" applyFill="1" applyBorder="1" applyAlignment="1">
      <alignment vertical="center" wrapText="1"/>
    </xf>
    <xf numFmtId="0" fontId="2" fillId="2" borderId="3" xfId="0" applyFont="1" applyFill="1" applyBorder="1" applyAlignment="1">
      <alignment horizontal="right" vertical="center"/>
    </xf>
    <xf numFmtId="0" fontId="15" fillId="2" borderId="3" xfId="0" applyFont="1" applyFill="1" applyBorder="1" applyAlignment="1">
      <alignment horizontal="left" vertical="center" wrapText="1"/>
    </xf>
    <xf numFmtId="0" fontId="2" fillId="2" borderId="5" xfId="0" applyFont="1" applyFill="1" applyBorder="1" applyAlignment="1">
      <alignment horizontal="right" vertical="center"/>
    </xf>
    <xf numFmtId="0" fontId="15" fillId="2" borderId="5" xfId="0" applyFont="1" applyFill="1" applyBorder="1" applyAlignment="1">
      <alignment horizontal="left" vertical="center" wrapText="1"/>
    </xf>
    <xf numFmtId="0" fontId="15" fillId="2" borderId="3" xfId="0" applyFont="1" applyFill="1" applyBorder="1" applyAlignment="1">
      <alignment vertical="center" wrapText="1"/>
    </xf>
    <xf numFmtId="0" fontId="2" fillId="2" borderId="4" xfId="0" applyFont="1" applyFill="1" applyBorder="1" applyAlignment="1">
      <alignment horizontal="right" vertical="center"/>
    </xf>
    <xf numFmtId="0" fontId="15" fillId="2" borderId="4"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2" borderId="0" xfId="0" applyFont="1" applyFill="1" applyAlignment="1">
      <alignment horizontal="left" vertical="center" wrapText="1"/>
    </xf>
    <xf numFmtId="0" fontId="16" fillId="3" borderId="1" xfId="0" applyFont="1" applyFill="1" applyBorder="1" applyAlignment="1">
      <alignment horizontal="right" vertical="top" wrapText="1"/>
    </xf>
    <xf numFmtId="0" fontId="16" fillId="3" borderId="1" xfId="0" applyFont="1" applyFill="1" applyBorder="1" applyAlignment="1">
      <alignment horizontal="center" vertical="center"/>
    </xf>
    <xf numFmtId="164" fontId="16" fillId="3" borderId="1" xfId="1" applyFont="1" applyFill="1" applyBorder="1" applyAlignment="1">
      <alignment vertical="center"/>
    </xf>
    <xf numFmtId="0" fontId="16" fillId="3" borderId="1" xfId="0" applyFont="1" applyFill="1" applyBorder="1" applyAlignment="1">
      <alignment vertical="center"/>
    </xf>
    <xf numFmtId="165" fontId="7" fillId="2" borderId="7" xfId="0" applyNumberFormat="1" applyFont="1" applyFill="1" applyBorder="1" applyAlignment="1">
      <alignment vertical="center"/>
    </xf>
    <xf numFmtId="0" fontId="9" fillId="2" borderId="0" xfId="0" applyFont="1" applyFill="1" applyAlignment="1">
      <alignment wrapText="1"/>
    </xf>
    <xf numFmtId="0" fontId="10" fillId="2" borderId="0" xfId="0" applyFont="1" applyFill="1" applyAlignment="1">
      <alignment wrapText="1"/>
    </xf>
    <xf numFmtId="0" fontId="3" fillId="2" borderId="0" xfId="0" applyFont="1" applyFill="1" applyAlignment="1">
      <alignment horizontal="left" wrapText="1"/>
    </xf>
    <xf numFmtId="0" fontId="3" fillId="2" borderId="0" xfId="0" applyFont="1" applyFill="1" applyAlignment="1">
      <alignment horizontal="left" vertical="top" wrapText="1"/>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2" fillId="2" borderId="3" xfId="0" applyFont="1" applyFill="1" applyBorder="1" applyAlignment="1">
      <alignment horizontal="center" vertical="center" wrapText="1"/>
    </xf>
    <xf numFmtId="0" fontId="11" fillId="2" borderId="3" xfId="3" applyFont="1" applyFill="1" applyBorder="1" applyAlignment="1">
      <alignment horizontal="left" vertical="center" wrapText="1"/>
    </xf>
    <xf numFmtId="0" fontId="11" fillId="0" borderId="1" xfId="3" applyFont="1" applyBorder="1" applyAlignment="1">
      <alignment vertical="center"/>
    </xf>
    <xf numFmtId="167" fontId="6" fillId="2" borderId="3" xfId="0" applyNumberFormat="1" applyFont="1" applyFill="1" applyBorder="1" applyAlignment="1">
      <alignment horizontal="right"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4" xfId="0" applyFont="1" applyFill="1" applyBorder="1" applyAlignment="1">
      <alignment horizontal="center" vertical="center" wrapText="1"/>
    </xf>
    <xf numFmtId="0" fontId="11" fillId="2" borderId="3" xfId="3" applyFont="1" applyFill="1" applyBorder="1" applyAlignment="1">
      <alignment horizontal="left" vertical="center" wrapText="1"/>
    </xf>
    <xf numFmtId="0" fontId="11" fillId="2" borderId="1" xfId="3" applyFont="1" applyFill="1" applyBorder="1" applyAlignment="1">
      <alignment vertical="center"/>
    </xf>
    <xf numFmtId="167" fontId="6" fillId="2" borderId="3" xfId="0" applyNumberFormat="1" applyFont="1" applyFill="1" applyBorder="1" applyAlignment="1">
      <alignment horizontal="right" vertical="center"/>
    </xf>
    <xf numFmtId="167" fontId="5" fillId="2" borderId="3" xfId="0" applyNumberFormat="1" applyFont="1" applyFill="1" applyBorder="1" applyAlignment="1">
      <alignment horizontal="right" vertical="center"/>
    </xf>
    <xf numFmtId="0" fontId="11" fillId="2" borderId="4" xfId="3" applyFont="1" applyFill="1" applyBorder="1" applyAlignment="1">
      <alignment horizontal="left" vertical="center" wrapText="1"/>
    </xf>
    <xf numFmtId="167" fontId="6" fillId="2" borderId="4" xfId="0" applyNumberFormat="1" applyFont="1" applyFill="1" applyBorder="1" applyAlignment="1">
      <alignment horizontal="right" vertical="center"/>
    </xf>
    <xf numFmtId="167" fontId="5" fillId="2" borderId="4" xfId="0" applyNumberFormat="1" applyFont="1" applyFill="1" applyBorder="1" applyAlignment="1">
      <alignment horizontal="right" vertical="center"/>
    </xf>
    <xf numFmtId="0" fontId="11" fillId="2" borderId="5" xfId="3" applyFont="1" applyFill="1" applyBorder="1" applyAlignment="1">
      <alignment horizontal="left" vertical="center" wrapText="1"/>
    </xf>
    <xf numFmtId="167" fontId="6" fillId="2" borderId="5" xfId="0" applyNumberFormat="1" applyFont="1" applyFill="1" applyBorder="1" applyAlignment="1">
      <alignment horizontal="right" vertical="center"/>
    </xf>
    <xf numFmtId="167" fontId="5" fillId="2" borderId="5" xfId="0" applyNumberFormat="1" applyFont="1" applyFill="1" applyBorder="1" applyAlignment="1">
      <alignment horizontal="right" vertical="center"/>
    </xf>
    <xf numFmtId="0" fontId="11" fillId="2" borderId="1" xfId="3" applyFont="1" applyFill="1" applyBorder="1" applyAlignment="1">
      <alignment horizontal="left" vertical="center"/>
    </xf>
    <xf numFmtId="0" fontId="11" fillId="2" borderId="3" xfId="3" applyFont="1" applyFill="1" applyBorder="1" applyAlignment="1">
      <alignment horizontal="right" vertical="center" wrapText="1"/>
    </xf>
    <xf numFmtId="0" fontId="11" fillId="2" borderId="4" xfId="3" applyFont="1" applyFill="1" applyBorder="1" applyAlignment="1">
      <alignment horizontal="left" vertical="center" wrapText="1"/>
    </xf>
    <xf numFmtId="0" fontId="11" fillId="2" borderId="4" xfId="3" applyFont="1" applyFill="1" applyBorder="1" applyAlignment="1">
      <alignment horizontal="right" vertical="center" wrapText="1"/>
    </xf>
    <xf numFmtId="0" fontId="11" fillId="2" borderId="5" xfId="3" applyFont="1" applyFill="1" applyBorder="1" applyAlignment="1">
      <alignment horizontal="right" vertical="center" wrapText="1"/>
    </xf>
    <xf numFmtId="167" fontId="5" fillId="2" borderId="3" xfId="0" applyNumberFormat="1" applyFont="1" applyFill="1" applyBorder="1" applyAlignment="1">
      <alignment horizontal="right" vertical="center"/>
    </xf>
    <xf numFmtId="0" fontId="11" fillId="2" borderId="1" xfId="3" applyFont="1" applyFill="1" applyBorder="1" applyAlignment="1">
      <alignment horizontal="left" vertical="center" wrapText="1"/>
    </xf>
    <xf numFmtId="0" fontId="11" fillId="2" borderId="1" xfId="3" applyFont="1" applyFill="1" applyBorder="1" applyAlignment="1">
      <alignment vertical="center" wrapText="1"/>
    </xf>
    <xf numFmtId="167" fontId="6" fillId="2" borderId="1" xfId="0" applyNumberFormat="1" applyFont="1" applyFill="1" applyBorder="1" applyAlignment="1">
      <alignment vertical="center"/>
    </xf>
    <xf numFmtId="165" fontId="5" fillId="2" borderId="1" xfId="0" applyNumberFormat="1" applyFont="1" applyFill="1" applyBorder="1" applyAlignment="1">
      <alignment horizontal="right" vertical="center"/>
    </xf>
    <xf numFmtId="167" fontId="6" fillId="2" borderId="3" xfId="0" applyNumberFormat="1" applyFont="1" applyFill="1" applyBorder="1" applyAlignment="1">
      <alignment horizontal="center" vertical="center"/>
    </xf>
    <xf numFmtId="167" fontId="5" fillId="2" borderId="3" xfId="0" applyNumberFormat="1" applyFont="1" applyFill="1" applyBorder="1" applyAlignment="1">
      <alignment horizontal="center" vertical="center"/>
    </xf>
    <xf numFmtId="167" fontId="6" fillId="2" borderId="4" xfId="0" applyNumberFormat="1" applyFont="1" applyFill="1" applyBorder="1" applyAlignment="1">
      <alignment horizontal="center" vertical="center"/>
    </xf>
    <xf numFmtId="167" fontId="5" fillId="2" borderId="4" xfId="0" applyNumberFormat="1" applyFont="1" applyFill="1" applyBorder="1" applyAlignment="1">
      <alignment horizontal="center" vertical="center"/>
    </xf>
    <xf numFmtId="167" fontId="6" fillId="2" borderId="5" xfId="0" applyNumberFormat="1" applyFont="1" applyFill="1" applyBorder="1" applyAlignment="1">
      <alignment horizontal="center" vertical="center"/>
    </xf>
    <xf numFmtId="167" fontId="5" fillId="2" borderId="5"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4" fontId="19" fillId="3" borderId="1" xfId="3" applyNumberFormat="1" applyFont="1" applyFill="1" applyBorder="1" applyAlignment="1">
      <alignment horizontal="left" vertical="center" wrapText="1"/>
    </xf>
    <xf numFmtId="0" fontId="11" fillId="0" borderId="3" xfId="3" applyFont="1" applyBorder="1" applyAlignment="1">
      <alignment horizontal="center" vertical="center" wrapText="1"/>
    </xf>
    <xf numFmtId="167" fontId="5" fillId="3" borderId="1" xfId="0" applyNumberFormat="1" applyFont="1" applyFill="1" applyBorder="1" applyAlignment="1">
      <alignment vertical="center"/>
    </xf>
    <xf numFmtId="167" fontId="6" fillId="3" borderId="1" xfId="0" applyNumberFormat="1" applyFont="1" applyFill="1" applyBorder="1" applyAlignment="1">
      <alignment horizontal="center" vertical="center"/>
    </xf>
    <xf numFmtId="167" fontId="6" fillId="3" borderId="1" xfId="0" applyNumberFormat="1" applyFont="1" applyFill="1" applyBorder="1" applyAlignment="1">
      <alignment vertical="center"/>
    </xf>
    <xf numFmtId="165" fontId="5" fillId="3" borderId="1" xfId="0" applyNumberFormat="1" applyFont="1" applyFill="1" applyBorder="1" applyAlignment="1">
      <alignment horizontal="right" vertical="center"/>
    </xf>
    <xf numFmtId="0" fontId="6" fillId="3" borderId="3" xfId="0" applyFont="1" applyFill="1" applyBorder="1" applyAlignment="1">
      <alignment horizontal="center" vertical="center"/>
    </xf>
    <xf numFmtId="4" fontId="11" fillId="2" borderId="1" xfId="3" applyNumberFormat="1" applyFont="1" applyFill="1" applyBorder="1" applyAlignment="1">
      <alignment horizontal="left" vertical="center" wrapText="1"/>
    </xf>
    <xf numFmtId="0" fontId="2" fillId="2" borderId="1" xfId="0" applyFont="1" applyFill="1" applyBorder="1"/>
    <xf numFmtId="0" fontId="11" fillId="0" borderId="4" xfId="3" applyFont="1" applyBorder="1" applyAlignment="1">
      <alignment horizontal="center" vertical="center" wrapText="1"/>
    </xf>
    <xf numFmtId="167" fontId="6" fillId="2" borderId="1"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6" fillId="3" borderId="1" xfId="0" applyFont="1" applyFill="1" applyBorder="1" applyAlignment="1">
      <alignment vertical="center"/>
    </xf>
    <xf numFmtId="167" fontId="6" fillId="0" borderId="1" xfId="0" applyNumberFormat="1" applyFont="1" applyBorder="1" applyAlignment="1">
      <alignment vertical="center"/>
    </xf>
    <xf numFmtId="4" fontId="19" fillId="0" borderId="1" xfId="3" applyNumberFormat="1" applyFont="1" applyBorder="1" applyAlignment="1">
      <alignment horizontal="left" vertical="center" wrapText="1"/>
    </xf>
    <xf numFmtId="0" fontId="2" fillId="0" borderId="1" xfId="0" applyFont="1" applyBorder="1"/>
    <xf numFmtId="167" fontId="5" fillId="0" borderId="1" xfId="0" applyNumberFormat="1" applyFont="1" applyBorder="1" applyAlignment="1">
      <alignment vertical="center"/>
    </xf>
    <xf numFmtId="165" fontId="5" fillId="0" borderId="1" xfId="0" applyNumberFormat="1" applyFont="1" applyBorder="1" applyAlignment="1">
      <alignment horizontal="right" vertical="center"/>
    </xf>
    <xf numFmtId="167" fontId="6" fillId="0" borderId="1" xfId="0" applyNumberFormat="1" applyFont="1" applyBorder="1" applyAlignment="1">
      <alignment horizontal="center" vertical="center"/>
    </xf>
    <xf numFmtId="0" fontId="13" fillId="3"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11" fillId="0" borderId="5" xfId="3" applyFont="1" applyBorder="1" applyAlignment="1">
      <alignment horizontal="center" vertical="center" wrapText="1"/>
    </xf>
    <xf numFmtId="0" fontId="2" fillId="3" borderId="3" xfId="0" applyFont="1" applyFill="1" applyBorder="1" applyAlignment="1">
      <alignment horizontal="center" vertical="center"/>
    </xf>
    <xf numFmtId="0" fontId="2" fillId="2" borderId="1" xfId="0" applyFont="1" applyFill="1" applyBorder="1" applyAlignment="1">
      <alignment horizontal="center" vertical="center"/>
    </xf>
    <xf numFmtId="167" fontId="6" fillId="2" borderId="3" xfId="0" applyNumberFormat="1" applyFont="1" applyFill="1" applyBorder="1" applyAlignment="1">
      <alignment horizontal="center" vertical="center"/>
    </xf>
    <xf numFmtId="0" fontId="2" fillId="2" borderId="1" xfId="0" applyFont="1" applyFill="1" applyBorder="1" applyAlignment="1">
      <alignment horizontal="center" wrapText="1"/>
    </xf>
    <xf numFmtId="0" fontId="2" fillId="2" borderId="1" xfId="0" applyFont="1" applyFill="1" applyBorder="1" applyAlignment="1">
      <alignment vertical="top" wrapText="1"/>
    </xf>
    <xf numFmtId="0" fontId="5" fillId="2" borderId="1" xfId="0" applyFont="1" applyFill="1" applyBorder="1"/>
    <xf numFmtId="0" fontId="2" fillId="2" borderId="1" xfId="0" applyFont="1" applyFill="1" applyBorder="1" applyAlignment="1">
      <alignment horizontal="center"/>
    </xf>
    <xf numFmtId="0" fontId="13" fillId="3" borderId="1" xfId="0" applyFont="1" applyFill="1" applyBorder="1" applyAlignment="1">
      <alignment horizontal="center" vertical="center"/>
    </xf>
    <xf numFmtId="0" fontId="3" fillId="3" borderId="14" xfId="0" applyFont="1" applyFill="1" applyBorder="1" applyAlignment="1">
      <alignment horizontal="right"/>
    </xf>
    <xf numFmtId="0" fontId="3" fillId="3" borderId="15" xfId="0" applyFont="1" applyFill="1" applyBorder="1" applyAlignment="1">
      <alignment horizontal="right"/>
    </xf>
    <xf numFmtId="0" fontId="3" fillId="3" borderId="2" xfId="0" applyFont="1" applyFill="1" applyBorder="1" applyAlignment="1">
      <alignment horizontal="right"/>
    </xf>
    <xf numFmtId="164" fontId="3" fillId="3" borderId="1" xfId="1" applyFont="1" applyFill="1" applyBorder="1"/>
    <xf numFmtId="165" fontId="5" fillId="3" borderId="1" xfId="0" applyNumberFormat="1" applyFont="1" applyFill="1" applyBorder="1" applyAlignment="1">
      <alignment vertical="center"/>
    </xf>
    <xf numFmtId="0" fontId="3" fillId="2" borderId="6" xfId="0" applyFont="1" applyFill="1" applyBorder="1" applyAlignment="1">
      <alignment horizontal="center" wrapText="1"/>
    </xf>
    <xf numFmtId="0" fontId="2" fillId="2" borderId="8" xfId="0" applyFont="1" applyFill="1" applyBorder="1"/>
    <xf numFmtId="0" fontId="2" fillId="2" borderId="9" xfId="0" applyFont="1" applyFill="1" applyBorder="1" applyAlignment="1">
      <alignment horizontal="center" wrapText="1"/>
    </xf>
    <xf numFmtId="0" fontId="2" fillId="2" borderId="11" xfId="0" applyFont="1" applyFill="1" applyBorder="1" applyAlignment="1">
      <alignment horizontal="center" wrapText="1"/>
    </xf>
    <xf numFmtId="0" fontId="2" fillId="2" borderId="13" xfId="0" applyFont="1" applyFill="1" applyBorder="1"/>
    <xf numFmtId="0" fontId="3" fillId="2" borderId="0" xfId="0" applyFont="1" applyFill="1" applyAlignment="1">
      <alignment vertical="center"/>
    </xf>
    <xf numFmtId="0" fontId="20" fillId="3" borderId="1" xfId="4" applyFont="1" applyFill="1" applyBorder="1" applyAlignment="1">
      <alignment horizontal="center" vertical="center" wrapText="1"/>
    </xf>
    <xf numFmtId="0" fontId="21" fillId="3" borderId="1" xfId="3" applyFont="1" applyFill="1" applyBorder="1" applyAlignment="1">
      <alignment horizontal="center" vertical="center"/>
    </xf>
    <xf numFmtId="3" fontId="21" fillId="3" borderId="1" xfId="0" applyNumberFormat="1" applyFont="1" applyFill="1" applyBorder="1" applyAlignment="1" applyProtection="1">
      <alignment horizontal="center" vertical="center" wrapText="1"/>
      <protection hidden="1"/>
    </xf>
    <xf numFmtId="0" fontId="21" fillId="3" borderId="1" xfId="0" applyFont="1" applyFill="1" applyBorder="1" applyAlignment="1" applyProtection="1">
      <alignment horizontal="center" vertical="center" wrapText="1"/>
      <protection hidden="1"/>
    </xf>
    <xf numFmtId="3" fontId="21" fillId="3" borderId="1" xfId="0" applyNumberFormat="1" applyFont="1" applyFill="1" applyBorder="1" applyAlignment="1" applyProtection="1">
      <alignment horizontal="center" vertical="top" wrapText="1"/>
      <protection hidden="1"/>
    </xf>
    <xf numFmtId="0" fontId="20" fillId="3" borderId="14" xfId="4" applyFont="1" applyFill="1" applyBorder="1" applyAlignment="1">
      <alignment horizontal="center" vertical="center" wrapText="1"/>
    </xf>
    <xf numFmtId="0" fontId="20" fillId="3" borderId="1" xfId="4" applyFont="1" applyFill="1" applyBorder="1" applyAlignment="1">
      <alignment horizontal="center" vertical="center" wrapText="1"/>
    </xf>
    <xf numFmtId="0" fontId="21" fillId="3" borderId="1" xfId="3" applyFont="1" applyFill="1" applyBorder="1" applyAlignment="1">
      <alignment horizontal="center" vertical="top" wrapText="1"/>
    </xf>
    <xf numFmtId="3" fontId="22" fillId="3" borderId="1" xfId="4" applyNumberFormat="1" applyFont="1" applyFill="1" applyBorder="1" applyAlignment="1">
      <alignment horizontal="left" vertical="center"/>
    </xf>
    <xf numFmtId="166" fontId="22" fillId="3" borderId="1" xfId="4" applyNumberFormat="1" applyFont="1" applyFill="1" applyBorder="1" applyAlignment="1">
      <alignment horizontal="right" vertical="center"/>
    </xf>
    <xf numFmtId="166" fontId="19" fillId="3" borderId="1" xfId="5" applyNumberFormat="1" applyFont="1" applyFill="1" applyBorder="1" applyAlignment="1">
      <alignment horizontal="right" vertical="center"/>
    </xf>
    <xf numFmtId="166" fontId="19" fillId="3" borderId="1" xfId="4" applyNumberFormat="1" applyFont="1" applyFill="1" applyBorder="1" applyAlignment="1">
      <alignment horizontal="right" vertical="center"/>
    </xf>
    <xf numFmtId="3" fontId="23" fillId="2" borderId="1" xfId="4" applyNumberFormat="1" applyFont="1" applyFill="1" applyBorder="1" applyAlignment="1">
      <alignment horizontal="left" vertical="center" wrapText="1"/>
    </xf>
    <xf numFmtId="166" fontId="20" fillId="2" borderId="1" xfId="4" applyNumberFormat="1" applyFont="1" applyFill="1" applyBorder="1" applyAlignment="1">
      <alignment horizontal="right" vertical="center"/>
    </xf>
    <xf numFmtId="166" fontId="11" fillId="2" borderId="1" xfId="5" applyNumberFormat="1" applyFont="1" applyFill="1" applyBorder="1" applyAlignment="1">
      <alignment horizontal="right" vertical="center"/>
    </xf>
    <xf numFmtId="3" fontId="22" fillId="3" borderId="1" xfId="4" applyNumberFormat="1" applyFont="1" applyFill="1" applyBorder="1" applyAlignment="1">
      <alignment horizontal="center" vertical="center"/>
    </xf>
    <xf numFmtId="3" fontId="23" fillId="3" borderId="1" xfId="4" applyNumberFormat="1" applyFont="1" applyFill="1" applyBorder="1" applyAlignment="1">
      <alignment horizontal="center" vertical="center"/>
    </xf>
    <xf numFmtId="166" fontId="20" fillId="3" borderId="1" xfId="4" applyNumberFormat="1" applyFont="1" applyFill="1" applyBorder="1" applyAlignment="1">
      <alignment horizontal="right" vertical="center"/>
    </xf>
    <xf numFmtId="166" fontId="11" fillId="3" borderId="1" xfId="4" applyNumberFormat="1" applyFont="1" applyFill="1" applyBorder="1" applyAlignment="1">
      <alignment horizontal="right" vertical="center"/>
    </xf>
    <xf numFmtId="4" fontId="19" fillId="2" borderId="1" xfId="3" applyNumberFormat="1" applyFont="1" applyFill="1" applyBorder="1" applyAlignment="1">
      <alignment horizontal="left" vertical="center" wrapText="1"/>
    </xf>
    <xf numFmtId="166" fontId="22" fillId="3" borderId="1" xfId="2" applyNumberFormat="1" applyFont="1" applyFill="1" applyBorder="1" applyAlignment="1">
      <alignment horizontal="right" vertical="center"/>
    </xf>
    <xf numFmtId="3" fontId="20" fillId="2" borderId="14" xfId="4" applyNumberFormat="1" applyFont="1" applyFill="1" applyBorder="1" applyAlignment="1">
      <alignment horizontal="left" vertical="center"/>
    </xf>
    <xf numFmtId="3" fontId="20" fillId="2" borderId="2" xfId="4" applyNumberFormat="1" applyFont="1" applyFill="1" applyBorder="1" applyAlignment="1">
      <alignment horizontal="left" vertical="center"/>
    </xf>
    <xf numFmtId="166" fontId="11" fillId="2" borderId="1" xfId="4" applyNumberFormat="1" applyFont="1" applyFill="1" applyBorder="1" applyAlignment="1">
      <alignment horizontal="right" vertical="center"/>
    </xf>
    <xf numFmtId="0" fontId="20" fillId="3" borderId="6" xfId="4" applyFont="1" applyFill="1" applyBorder="1" applyAlignment="1">
      <alignment horizontal="center" vertical="center" wrapText="1"/>
    </xf>
    <xf numFmtId="0" fontId="20" fillId="3" borderId="8" xfId="4" applyFont="1" applyFill="1" applyBorder="1" applyAlignment="1">
      <alignment horizontal="center" vertical="center" wrapText="1"/>
    </xf>
    <xf numFmtId="0" fontId="3" fillId="3" borderId="14" xfId="0" applyFont="1" applyFill="1" applyBorder="1" applyAlignment="1">
      <alignment vertical="center"/>
    </xf>
    <xf numFmtId="0" fontId="3" fillId="3" borderId="2" xfId="0" applyFont="1" applyFill="1" applyBorder="1" applyAlignment="1">
      <alignment vertical="center"/>
    </xf>
    <xf numFmtId="0" fontId="20" fillId="3" borderId="9" xfId="4" applyFont="1" applyFill="1" applyBorder="1" applyAlignment="1">
      <alignment horizontal="center" vertical="center" wrapText="1"/>
    </xf>
    <xf numFmtId="0" fontId="20" fillId="3" borderId="10" xfId="4" applyFont="1" applyFill="1" applyBorder="1" applyAlignment="1">
      <alignment horizontal="center" vertical="center" wrapText="1"/>
    </xf>
    <xf numFmtId="0" fontId="20" fillId="3" borderId="3" xfId="4" applyFont="1" applyFill="1" applyBorder="1" applyAlignment="1">
      <alignment horizontal="center" vertical="center" wrapText="1"/>
    </xf>
    <xf numFmtId="0" fontId="21" fillId="3" borderId="3" xfId="3" applyFont="1" applyFill="1" applyBorder="1" applyAlignment="1">
      <alignment horizontal="center" vertical="top" wrapText="1"/>
    </xf>
    <xf numFmtId="4" fontId="19" fillId="3" borderId="14" xfId="3" applyNumberFormat="1" applyFont="1" applyFill="1" applyBorder="1" applyAlignment="1">
      <alignment horizontal="left" vertical="center" wrapText="1"/>
    </xf>
    <xf numFmtId="4" fontId="19" fillId="3" borderId="2" xfId="3" applyNumberFormat="1" applyFont="1" applyFill="1" applyBorder="1" applyAlignment="1">
      <alignment horizontal="left" vertical="center" wrapText="1"/>
    </xf>
    <xf numFmtId="4" fontId="11" fillId="2" borderId="14" xfId="3" applyNumberFormat="1" applyFont="1" applyFill="1" applyBorder="1" applyAlignment="1">
      <alignment horizontal="left" vertical="center" wrapText="1"/>
    </xf>
    <xf numFmtId="4" fontId="11" fillId="2" borderId="2" xfId="3" applyNumberFormat="1" applyFont="1" applyFill="1" applyBorder="1" applyAlignment="1">
      <alignment horizontal="left" vertical="center" wrapText="1"/>
    </xf>
    <xf numFmtId="166" fontId="2" fillId="2" borderId="0" xfId="0" applyNumberFormat="1" applyFont="1" applyFill="1" applyAlignment="1">
      <alignment vertical="center"/>
    </xf>
    <xf numFmtId="4" fontId="19" fillId="2" borderId="14" xfId="3" applyNumberFormat="1" applyFont="1" applyFill="1" applyBorder="1" applyAlignment="1">
      <alignment horizontal="left" vertical="center" wrapText="1"/>
    </xf>
    <xf numFmtId="4" fontId="19" fillId="2" borderId="2" xfId="3" applyNumberFormat="1" applyFont="1" applyFill="1" applyBorder="1" applyAlignment="1">
      <alignment horizontal="left" vertical="center" wrapText="1"/>
    </xf>
    <xf numFmtId="166" fontId="20" fillId="2" borderId="1" xfId="2" applyNumberFormat="1" applyFont="1" applyFill="1" applyBorder="1" applyAlignment="1">
      <alignment horizontal="right" vertical="center"/>
    </xf>
    <xf numFmtId="0" fontId="2" fillId="3" borderId="5"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2" xfId="0" applyFont="1" applyFill="1" applyBorder="1" applyAlignment="1">
      <alignment horizontal="left" vertical="center"/>
    </xf>
    <xf numFmtId="3" fontId="20" fillId="3" borderId="1" xfId="4" applyNumberFormat="1" applyFont="1" applyFill="1" applyBorder="1" applyAlignment="1">
      <alignment vertical="center"/>
    </xf>
    <xf numFmtId="166" fontId="19" fillId="2" borderId="1" xfId="4" applyNumberFormat="1" applyFont="1" applyFill="1" applyBorder="1" applyAlignment="1">
      <alignment horizontal="right" vertical="center"/>
    </xf>
    <xf numFmtId="0" fontId="2" fillId="3" borderId="1" xfId="0" applyFont="1" applyFill="1" applyBorder="1" applyAlignment="1">
      <alignment horizontal="center" vertical="center"/>
    </xf>
    <xf numFmtId="0" fontId="2" fillId="2" borderId="0" xfId="0" applyFont="1" applyFill="1" applyAlignment="1">
      <alignment horizontal="right" vertical="center"/>
    </xf>
    <xf numFmtId="166" fontId="24" fillId="2" borderId="1" xfId="4" applyNumberFormat="1" applyFont="1" applyFill="1" applyBorder="1" applyAlignment="1">
      <alignment horizontal="right" vertical="center"/>
    </xf>
    <xf numFmtId="166" fontId="25" fillId="2" borderId="1" xfId="4" applyNumberFormat="1" applyFont="1" applyFill="1" applyBorder="1" applyAlignment="1">
      <alignment horizontal="right" vertical="center"/>
    </xf>
    <xf numFmtId="3" fontId="26" fillId="2" borderId="14" xfId="4" applyNumberFormat="1" applyFont="1" applyFill="1" applyBorder="1" applyAlignment="1">
      <alignment horizontal="right" vertical="center"/>
    </xf>
    <xf numFmtId="3" fontId="26" fillId="2" borderId="2" xfId="4" applyNumberFormat="1" applyFont="1" applyFill="1" applyBorder="1" applyAlignment="1">
      <alignment horizontal="right" vertical="center"/>
    </xf>
    <xf numFmtId="166" fontId="26" fillId="2" borderId="1" xfId="4" applyNumberFormat="1" applyFont="1" applyFill="1" applyBorder="1" applyAlignment="1">
      <alignment horizontal="right" vertical="center"/>
    </xf>
    <xf numFmtId="3" fontId="20" fillId="2" borderId="14" xfId="4" applyNumberFormat="1" applyFont="1" applyFill="1" applyBorder="1" applyAlignment="1">
      <alignment horizontal="left" vertical="center"/>
    </xf>
    <xf numFmtId="166" fontId="25" fillId="2" borderId="0" xfId="4" applyNumberFormat="1" applyFont="1" applyFill="1" applyAlignment="1">
      <alignment horizontal="right" vertical="center"/>
    </xf>
    <xf numFmtId="0" fontId="2" fillId="2" borderId="7"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vertical="center"/>
    </xf>
    <xf numFmtId="0" fontId="9" fillId="2" borderId="0" xfId="0" applyFont="1" applyFill="1" applyAlignment="1">
      <alignment vertical="center"/>
    </xf>
    <xf numFmtId="0" fontId="9" fillId="2" borderId="10" xfId="0" applyFont="1" applyFill="1" applyBorder="1" applyAlignment="1">
      <alignment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9" fillId="2" borderId="12" xfId="0" applyFont="1" applyFill="1" applyBorder="1" applyAlignment="1">
      <alignment vertical="center"/>
    </xf>
    <xf numFmtId="0" fontId="9" fillId="2" borderId="13" xfId="0" applyFont="1" applyFill="1" applyBorder="1" applyAlignment="1">
      <alignment vertical="center"/>
    </xf>
  </cellXfs>
  <cellStyles count="6">
    <cellStyle name="Comma" xfId="1" builtinId="3"/>
    <cellStyle name="Normal" xfId="0" builtinId="0"/>
    <cellStyle name="Normal 10" xfId="5" xr:uid="{15C74B8D-6D5E-4B89-BFF3-AAB47D03DD94}"/>
    <cellStyle name="Normal 11" xfId="4" xr:uid="{EF02A5B5-A0F2-4947-8BCE-32076598CE8A}"/>
    <cellStyle name="Normal 2 2 4" xfId="3" xr:uid="{C1736B00-8476-4691-89F9-F35E00418C4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egula.lt/Bendri%20darbai/Ekonomistes/EKONOMIS/PLANAI/2008/Vartotojai/Rita%20Raisutiene/2006P/planas2006-13-1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Rapolas/Dropbox/_enerlink%20baltic/_projektai/201507%20Nem&#279;&#382;io%20komunalininkas/_modelis/rezultatai%200929%20FINAL/NMK_modelis_092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t_serveris\Users\Astute\AppData\Local\Microsoft\Windows\Temporary%20Internet%20Files\Content.Outlook\GDJBI96V\Bendri%20darbai\Ekonomistes\EKONOMIS\PLANAI\2008\Vartotojai\Rita%20Raisutiene\2006P\planas2006-13-1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er/Dropbox%20(vilnius%20economics)/Ve%20Team%20Folder/_Projektai/_VANDUO/Kedainiu%20vandenys/_2015%20RAS/KEDVAN_modelis_0520.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Vartotojai\Rita%20Raisutiene\2010\ANALIZ&#278;S\planas2010(kopija1)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ndri%20darbai\Ekonomistes\EKONOMIS\PLANAI\2008\Vartotojai\Rita%20Raisutiene\2006P\planas2006-13-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endri%20darbai/Ekonomistes/EKONOMIS/PLANAI/2008/Vartotojai/Rita%20Raisutiene/2006P/planas2006-13-1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Zygis/Desktop/E:/Bendri%20darbai/Ekonomistes/EKONOMIS/PLANAI/2008/Vartotojai/Rita%20Raisutiene/2006P/planas2006-13-1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Dropbox%20(vilnius%20economics)/Ve%20Team%20Folder/_Projektai/_KOMUN/Velzio%20KOM/2020%20RAS/VLZKU_RVA_VAN_modelis_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endri%20darbai\Ekonomistes\EKONOMIS\PLANAI\2008\Vartotojai\Rita%20Raisutiene\2006P\planas2006-13-1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USERS\Grazvyda\2005\S&#261;naud&#371;%20pl%202005-baz12-2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_serveris\bendra\Bendri%20darbai\Ekonomistes\EKONOMIS\PLANAI\2008\Vartotojai\Rita%20Raisutiene\2006P\planas2006-13-11.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USERS\Grazvyda\2005\S&#261;naud&#371;%20pl%202005-baz12-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Realizacija"/>
      <sheetName val="bendra"/>
      <sheetName val="sg_viso_"/>
      <sheetName val="sg viso"/>
      <sheetName val="Prices"/>
      <sheetName val="Pradžia"/>
      <sheetName val="1. DK_grupes"/>
      <sheetName val="lentele5"/>
      <sheetName val="sg_viso_1"/>
      <sheetName val="naud_atl_"/>
      <sheetName val="el_en_g_"/>
      <sheetName val="išl_el_"/>
      <sheetName val="išl_el__G"/>
      <sheetName val="sg_viso"/>
      <sheetName val="_"/>
      <sheetName val="1.vardai"/>
      <sheetName val="wp_sarasai"/>
      <sheetName val="Mazutas mėnesiais"/>
      <sheetName val="0.vardai"/>
      <sheetName val="Kontrole"/>
      <sheetName val="Pav.tvarkyklė"/>
      <sheetName val="1__DK_gru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
      <sheetName val="Turinys"/>
      <sheetName val="AR"/>
      <sheetName val="Suvestinė"/>
      <sheetName val="Pradžia"/>
      <sheetName val="0.Nešikliai"/>
      <sheetName val="1.DK"/>
      <sheetName val="2.Sąnaudos"/>
      <sheetName val="2a"/>
      <sheetName val="3.Personalas"/>
      <sheetName val="4.Turtas"/>
      <sheetName val="5.Rezervas"/>
      <sheetName val="6.Pajamos"/>
      <sheetName val="7.SandoriaiVV"/>
      <sheetName val="8.Balansas"/>
      <sheetName val="2b"/>
      <sheetName val="Kontrolė"/>
      <sheetName val="Kontrole"/>
      <sheetName val="1"/>
      <sheetName val="2"/>
      <sheetName val="3"/>
      <sheetName val="4"/>
      <sheetName val="5-1"/>
      <sheetName val="5-2"/>
      <sheetName val="5-3"/>
      <sheetName val="5-5"/>
      <sheetName val="5-7"/>
      <sheetName val="5-8"/>
      <sheetName val="7"/>
      <sheetName val="8"/>
      <sheetName val="9"/>
      <sheetName val="10"/>
      <sheetName val="13"/>
      <sheetName val="14"/>
      <sheetName val="15"/>
      <sheetName val="16"/>
      <sheetName val="17"/>
      <sheetName val="AR_p"/>
      <sheetName val="1.vardai"/>
    </sheetNames>
    <sheetDataSet>
      <sheetData sheetId="0">
        <row r="17">
          <cell r="H17" t="str">
            <v>0.Gamybos_šaltinis_AŠT</v>
          </cell>
        </row>
        <row r="18">
          <cell r="H18" t="str">
            <v>0.Gamybos_šaltinis_Kaimas</v>
          </cell>
        </row>
        <row r="19">
          <cell r="H19" t="str">
            <v>I.Gamyba</v>
          </cell>
        </row>
        <row r="20">
          <cell r="H20" t="str">
            <v>I.Rezervas</v>
          </cell>
        </row>
        <row r="21">
          <cell r="H21" t="str">
            <v>I.Perdavimas</v>
          </cell>
        </row>
        <row r="22">
          <cell r="H22" t="str">
            <v>I.Mažm_aptarnavimas</v>
          </cell>
        </row>
        <row r="23">
          <cell r="H23" t="str">
            <v>I.Sis_priežiūra</v>
          </cell>
        </row>
        <row r="24">
          <cell r="H24" t="str">
            <v>I.Sis_rekonstrukcija</v>
          </cell>
        </row>
        <row r="25">
          <cell r="H25" t="str">
            <v>I.ATL</v>
          </cell>
        </row>
        <row r="26">
          <cell r="H26" t="str">
            <v>I.Vanduo</v>
          </cell>
        </row>
        <row r="27">
          <cell r="H27" t="str">
            <v>I.Nereguliuojama</v>
          </cell>
        </row>
        <row r="28">
          <cell r="H28" t="str">
            <v>-</v>
          </cell>
        </row>
        <row r="29">
          <cell r="H29" t="str">
            <v>-</v>
          </cell>
        </row>
        <row r="30">
          <cell r="H30" t="str">
            <v>-</v>
          </cell>
        </row>
        <row r="31">
          <cell r="H31" t="str">
            <v>-</v>
          </cell>
        </row>
        <row r="32">
          <cell r="H32" t="str">
            <v>-</v>
          </cell>
        </row>
        <row r="33">
          <cell r="H33" t="str">
            <v>I.Perteklinė_galia</v>
          </cell>
        </row>
        <row r="34">
          <cell r="H34" t="str">
            <v>II.Infrastruktūros_eksploatacija</v>
          </cell>
        </row>
        <row r="35">
          <cell r="H35" t="str">
            <v>II.Pardavimai</v>
          </cell>
        </row>
        <row r="36">
          <cell r="H36" t="str">
            <v>II.Sandėlis</v>
          </cell>
        </row>
        <row r="37">
          <cell r="H37" t="str">
            <v>II.Transportas</v>
          </cell>
        </row>
        <row r="38">
          <cell r="H38" t="str">
            <v>II.Personalas</v>
          </cell>
        </row>
        <row r="39">
          <cell r="H39" t="str">
            <v>II.Dirbtuvės</v>
          </cell>
        </row>
        <row r="40">
          <cell r="H40" t="str">
            <v>- - -</v>
          </cell>
        </row>
        <row r="41">
          <cell r="H41" t="str">
            <v>- - -</v>
          </cell>
        </row>
        <row r="42">
          <cell r="H42" t="str">
            <v>- - -</v>
          </cell>
        </row>
        <row r="43">
          <cell r="H43" t="str">
            <v>- - -</v>
          </cell>
        </row>
        <row r="44">
          <cell r="H44" t="str">
            <v>III.ADMIN</v>
          </cell>
        </row>
        <row r="45">
          <cell r="H45" t="str">
            <v>IV.NEPAS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Prices"/>
      <sheetName val="sg_viso_"/>
      <sheetName val="naud_atl_"/>
      <sheetName val="el_en_g_"/>
      <sheetName val="išl_el_"/>
      <sheetName val="išl_el__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e"/>
      <sheetName val="Kontrole (2)"/>
      <sheetName val="Pradžia"/>
      <sheetName val="Kontrolė"/>
      <sheetName val="Rezultatų suvestinė"/>
      <sheetName val="Nešiklių nustatymas"/>
      <sheetName val="Sąnaudų grupavimas"/>
      <sheetName val="Kaštų grupavimas"/>
      <sheetName val="map Personalas"/>
      <sheetName val="I"/>
      <sheetName val="II"/>
      <sheetName val="III"/>
      <sheetName val="IV"/>
      <sheetName val="Transportas"/>
      <sheetName val="Personalas detaliai"/>
      <sheetName val="Turtas Nenaudojamas"/>
      <sheetName val="nudevetas"/>
      <sheetName val="Pajamų priskyrimas"/>
      <sheetName val="Turto priskyrimas"/>
      <sheetName val="dot.projektu lik.sutikrinimas"/>
      <sheetName val="Turto perskaičiavimas"/>
      <sheetName val="Finansinė atskaitomybė"/>
      <sheetName val="Personalo priskyrimas"/>
      <sheetName val="Paslaugų kiekiai"/>
      <sheetName val="Technologiniai rodikliai"/>
      <sheetName val="Energetinis ūkis"/>
      <sheetName val="Investicijos"/>
      <sheetName val="Skaitikliai"/>
      <sheetName val="Ataskaitos --&gt;"/>
      <sheetName val="1"/>
      <sheetName val="2"/>
      <sheetName val="3"/>
      <sheetName val="4"/>
      <sheetName val="5"/>
      <sheetName val="6"/>
      <sheetName val="7"/>
      <sheetName val="8"/>
      <sheetName val="9"/>
      <sheetName val="10"/>
      <sheetName val="11"/>
      <sheetName val="12"/>
      <sheetName val="13"/>
      <sheetName val="14"/>
      <sheetName val="15"/>
      <sheetName val="38"/>
      <sheetName val="38e"/>
      <sheetName val="39e"/>
      <sheetName val="Didžioji knyga"/>
      <sheetName val="2.turtas"/>
      <sheetName val="3.turtas"/>
      <sheetName val="1.vardai"/>
      <sheetName val="4.turtas"/>
      <sheetName val="3.pagr"/>
      <sheetName val="3-1"/>
      <sheetName val="3-2"/>
      <sheetName val="3-3"/>
      <sheetName val="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elaidos"/>
      <sheetName val="dkainos"/>
      <sheetName val="kainos"/>
      <sheetName val="suv"/>
      <sheetName val="suv(paskutinis)"/>
      <sheetName val="sg viso "/>
      <sheetName val="mieste"/>
      <sheetName val="elektrine"/>
      <sheetName val="KRK"/>
      <sheetName val="LRK"/>
      <sheetName val="pirkta"/>
      <sheetName val="PK"/>
      <sheetName val="MK"/>
      <sheetName val="rajone"/>
      <sheetName val="balansas"/>
      <sheetName val="naud.atl."/>
      <sheetName val="priel"/>
      <sheetName val="el.en.g."/>
      <sheetName val="elektra"/>
      <sheetName val="išl.el."/>
      <sheetName val="tarif"/>
      <sheetName val="išl.el. G"/>
      <sheetName val="draudimai"/>
      <sheetName val="veiklos"/>
      <sheetName val="Janinai"/>
      <sheetName val="Kainų dedamosios"/>
      <sheetName val="PŠ kainos"/>
      <sheetName val="PE"/>
      <sheetName val="GEOTERMOS"/>
      <sheetName val="Mazuto kainos"/>
      <sheetName val="sg viso"/>
      <sheetName val="sg_viso_"/>
      <sheetName val="naud_atl_"/>
      <sheetName val="el_en_g_"/>
      <sheetName val="išl_el_"/>
      <sheetName val="išl_el__G"/>
      <sheetName val="Kainų_dedamosios"/>
      <sheetName val="PŠ_kainos"/>
      <sheetName val="Mazuto_kainos"/>
      <sheetName val="sg_vi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_"/>
      <sheetName val="sg_viso_"/>
      <sheetName val="1. DK_grupes"/>
      <sheetName val="Pradžia"/>
      <sheetName val="1.vardai"/>
      <sheetName val="wp_sarasai"/>
      <sheetName val="Mazutas mėnesiais"/>
      <sheetName val="sg viso"/>
      <sheetName val="0.vardai"/>
      <sheetName val="lentele5"/>
      <sheetName val="Pav.tvarkyklė"/>
      <sheetName val="sg_viso_1"/>
      <sheetName val="naud_atl_"/>
      <sheetName val="el_en_g_"/>
      <sheetName val="išl_el_"/>
      <sheetName val="išl_el__G"/>
      <sheetName val="1__DK_grupes"/>
      <sheetName val="1_vardai"/>
      <sheetName val="Mazutas_mėnesiais"/>
      <sheetName val="sg_viso"/>
      <sheetName val="0_vard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1. DK_grupes"/>
      <sheetName val="Pradžia"/>
      <sheetName val="_"/>
      <sheetName val="1.vardai"/>
      <sheetName val="wp_sarasai"/>
      <sheetName val="Mazutas mėnesiais"/>
      <sheetName val="sg viso"/>
      <sheetName val="0.vard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ybaK"/>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inys"/>
      <sheetName val="I.RVA&gt;&gt;"/>
      <sheetName val="1"/>
      <sheetName val="2"/>
      <sheetName val="3"/>
      <sheetName val="4"/>
      <sheetName val="5"/>
      <sheetName val="6"/>
      <sheetName val="7"/>
      <sheetName val="8"/>
      <sheetName val="9"/>
      <sheetName val="10"/>
      <sheetName val="11"/>
      <sheetName val="II.Auditui &gt;&gt;"/>
      <sheetName val="6.1"/>
      <sheetName val="6.2"/>
      <sheetName val="6.3"/>
      <sheetName val="6.4"/>
      <sheetName val="6.5"/>
      <sheetName val="Suvestinė"/>
      <sheetName val="Patikra"/>
      <sheetName val="TU_9.1_sąn"/>
      <sheetName val="TU_9.1_paj"/>
      <sheetName val="III.Modelis&gt;&gt;"/>
      <sheetName val="Instrukcijos"/>
      <sheetName val="1.Pradzia"/>
      <sheetName val="2.FA"/>
      <sheetName val="3.Grup_S"/>
      <sheetName val="4.Grup_K"/>
      <sheetName val="5.Sąnaudos"/>
      <sheetName val="6.Grup_T"/>
      <sheetName val="7.Turtas"/>
      <sheetName val="8.Realizacija"/>
      <sheetName val="9.Pajamos"/>
      <sheetName val="10.Nesikliai"/>
      <sheetName val="11.Kita"/>
      <sheetName val="12.Personalas"/>
      <sheetName val="13.Tech.rodikliai"/>
      <sheetName val="14.Ener.ukis"/>
      <sheetName val="Kontrole"/>
      <sheetName val="Suvestine"/>
      <sheetName val="IV.Darbiniai&gt;&gt;"/>
      <sheetName val="DK"/>
      <sheetName val=" RVA praėj.laik.&gt;"/>
      <sheetName val="3_"/>
      <sheetName val="4_"/>
      <sheetName val="S1"/>
      <sheetName val="S2"/>
      <sheetName val="Pav.tvarkykl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1. DK_grupes"/>
      <sheetName val="Pradžia"/>
      <sheetName val="_"/>
      <sheetName val="sg_viso_1"/>
      <sheetName val="naud_atl_"/>
      <sheetName val="el_en_g_"/>
      <sheetName val="išl_el_"/>
      <sheetName val="išl_el__G"/>
      <sheetName val="1__DK_gru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K"/>
      <sheetName val="MK"/>
      <sheetName val="rajone"/>
      <sheetName val="pirkta"/>
      <sheetName val="balansas"/>
      <sheetName val="naud.atl."/>
      <sheetName val="el.en.g."/>
      <sheetName val="išl.el."/>
      <sheetName val="tarif"/>
      <sheetName val="išl.el. G"/>
      <sheetName val="BŪĮ"/>
      <sheetName val="draudimai"/>
      <sheetName val="veiklos"/>
      <sheetName val="bendra"/>
      <sheetName val="sg_viso_"/>
      <sheetName val="naud_atl_"/>
      <sheetName val="el_en_g_"/>
      <sheetName val="išl_el_"/>
      <sheetName val="išl_el__G"/>
      <sheetName val="sg viso"/>
      <sheetName val="sg_viso_1"/>
      <sheetName val="naud_atl_1"/>
      <sheetName val="el_en_g_1"/>
      <sheetName val="išl_el_1"/>
      <sheetName val="išl_el__G1"/>
      <sheetName val="sg_vis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sg viso"/>
      <sheetName val="sg_viso_1"/>
      <sheetName val="naud_atl_"/>
      <sheetName val="el_en_g_"/>
      <sheetName val="išl_el_"/>
      <sheetName val="išl_el__G"/>
      <sheetName val="sg_vis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sheetData sheetId="34"/>
      <sheetData sheetId="35"/>
      <sheetData sheetId="36"/>
      <sheetData sheetId="37"/>
      <sheetData sheetId="3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K"/>
      <sheetName val="MK"/>
      <sheetName val="rajone"/>
      <sheetName val="pirkta"/>
      <sheetName val="balansas"/>
      <sheetName val="naud.atl."/>
      <sheetName val="el.en.g."/>
      <sheetName val="išl.el."/>
      <sheetName val="tarif"/>
      <sheetName val="išl.el. G"/>
      <sheetName val="BŪĮ"/>
      <sheetName val="draudimai"/>
      <sheetName val="veiklos"/>
      <sheetName val="sg_viso_"/>
      <sheetName val="naud_atl_"/>
      <sheetName val="el_en_g_"/>
      <sheetName val="išl_el_"/>
      <sheetName val="išl_el__G"/>
      <sheetName val="sg viso"/>
      <sheetName val="bendra"/>
      <sheetName val="sg_viso_1"/>
      <sheetName val="naud_atl_1"/>
      <sheetName val="el_en_g_1"/>
      <sheetName val="išl_el_1"/>
      <sheetName val="išl_el__G1"/>
      <sheetName val="sg_vi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35061-8A1C-4DC3-846F-A7CFE50C26C4}">
  <sheetPr codeName="Sheet5">
    <tabColor theme="4" tint="0.59999389629810485"/>
  </sheetPr>
  <dimension ref="A1:Z149"/>
  <sheetViews>
    <sheetView showGridLines="0" tabSelected="1" workbookViewId="0">
      <pane ySplit="6" topLeftCell="A7" activePane="bottomLeft" state="frozen"/>
      <selection activeCell="A8" sqref="A8:XFD8"/>
      <selection pane="bottomLeft" activeCell="W7" sqref="W7:W20"/>
    </sheetView>
  </sheetViews>
  <sheetFormatPr defaultColWidth="9.140625" defaultRowHeight="12.75" x14ac:dyDescent="0.2"/>
  <cols>
    <col min="1" max="1" width="4.28515625" style="1" customWidth="1"/>
    <col min="2" max="2" width="7.28515625" style="1" customWidth="1"/>
    <col min="3" max="3" width="27" style="1" customWidth="1"/>
    <col min="4" max="4" width="14.85546875" style="1" customWidth="1"/>
    <col min="5" max="5" width="23" style="1" customWidth="1"/>
    <col min="6" max="6" width="15.5703125" style="1" customWidth="1"/>
    <col min="7" max="8" width="8" style="1" customWidth="1"/>
    <col min="9" max="9" width="10.7109375" style="1" hidden="1" customWidth="1"/>
    <col min="10" max="10" width="8" style="1" hidden="1" customWidth="1"/>
    <col min="11" max="12" width="9.42578125" style="1" hidden="1" customWidth="1"/>
    <col min="13" max="13" width="8" style="1" hidden="1" customWidth="1"/>
    <col min="14" max="14" width="9.5703125" style="1" hidden="1" customWidth="1"/>
    <col min="15" max="15" width="9.42578125" style="1" customWidth="1"/>
    <col min="16" max="21" width="8" style="1" hidden="1" customWidth="1"/>
    <col min="22" max="22" width="12.7109375" style="1" customWidth="1"/>
    <col min="23" max="23" width="15.28515625" style="1" customWidth="1"/>
    <col min="24" max="24" width="4.140625" style="1" customWidth="1"/>
    <col min="25" max="25" width="9.140625" style="1"/>
    <col min="26" max="26" width="41.42578125" style="1" bestFit="1" customWidth="1"/>
    <col min="27" max="16384" width="9.140625" style="1"/>
  </cols>
  <sheetData>
    <row r="1" spans="1:26" ht="25.5" customHeight="1" x14ac:dyDescent="0.2">
      <c r="B1" s="2" t="s">
        <v>0</v>
      </c>
      <c r="C1" s="2"/>
      <c r="D1" s="2"/>
      <c r="E1" s="2"/>
      <c r="H1" s="3"/>
      <c r="I1" s="3"/>
      <c r="J1" s="3"/>
      <c r="K1" s="3"/>
      <c r="L1" s="3"/>
      <c r="M1" s="3"/>
      <c r="N1" s="3"/>
      <c r="O1" s="3"/>
      <c r="P1" s="3"/>
      <c r="Q1" s="3"/>
      <c r="R1" s="3"/>
      <c r="S1" s="3"/>
      <c r="T1" s="3"/>
      <c r="U1" s="3"/>
      <c r="V1" s="3"/>
      <c r="W1" s="3"/>
    </row>
    <row r="2" spans="1:26" x14ac:dyDescent="0.2">
      <c r="B2" s="4" t="s">
        <v>1</v>
      </c>
    </row>
    <row r="3" spans="1:26" x14ac:dyDescent="0.2">
      <c r="B3" s="4" t="s">
        <v>2</v>
      </c>
    </row>
    <row r="5" spans="1:26" ht="25.5" customHeight="1" x14ac:dyDescent="0.2">
      <c r="B5" s="5" t="s">
        <v>3</v>
      </c>
      <c r="C5" s="5" t="s">
        <v>4</v>
      </c>
      <c r="D5" s="5" t="s">
        <v>5</v>
      </c>
      <c r="E5" s="5" t="s">
        <v>6</v>
      </c>
      <c r="F5" s="5" t="s">
        <v>7</v>
      </c>
      <c r="G5" s="6" t="s">
        <v>8</v>
      </c>
      <c r="H5" s="6" t="s">
        <v>9</v>
      </c>
      <c r="I5" s="6" t="s">
        <v>10</v>
      </c>
      <c r="J5" s="6" t="s">
        <v>11</v>
      </c>
      <c r="K5" s="6" t="s">
        <v>12</v>
      </c>
      <c r="L5" s="6" t="s">
        <v>13</v>
      </c>
      <c r="M5" s="6" t="s">
        <v>14</v>
      </c>
      <c r="N5" s="6" t="s">
        <v>15</v>
      </c>
      <c r="O5" s="6" t="s">
        <v>16</v>
      </c>
      <c r="P5" s="6" t="s">
        <v>17</v>
      </c>
      <c r="Q5" s="6" t="s">
        <v>18</v>
      </c>
      <c r="R5" s="6" t="s">
        <v>19</v>
      </c>
      <c r="S5" s="6" t="s">
        <v>20</v>
      </c>
      <c r="T5" s="6" t="s">
        <v>21</v>
      </c>
      <c r="U5" s="6" t="s">
        <v>22</v>
      </c>
      <c r="V5" s="5" t="s">
        <v>23</v>
      </c>
      <c r="W5" s="5" t="s">
        <v>24</v>
      </c>
      <c r="X5" s="7"/>
      <c r="Y5" s="6" t="s">
        <v>3</v>
      </c>
      <c r="Z5" s="6" t="s">
        <v>25</v>
      </c>
    </row>
    <row r="6" spans="1:26" x14ac:dyDescent="0.2">
      <c r="B6" s="6" t="s">
        <v>26</v>
      </c>
      <c r="C6" s="8"/>
      <c r="D6" s="6" t="s">
        <v>27</v>
      </c>
      <c r="E6" s="6" t="s">
        <v>28</v>
      </c>
      <c r="F6" s="6" t="s">
        <v>29</v>
      </c>
      <c r="G6" s="9" t="s">
        <v>30</v>
      </c>
      <c r="H6" s="9"/>
      <c r="I6" s="9"/>
      <c r="J6" s="9"/>
      <c r="K6" s="9"/>
      <c r="L6" s="9"/>
      <c r="M6" s="9"/>
      <c r="N6" s="9"/>
      <c r="O6" s="9"/>
      <c r="P6" s="9"/>
      <c r="Q6" s="9"/>
      <c r="R6" s="9"/>
      <c r="S6" s="9"/>
      <c r="T6" s="9"/>
      <c r="U6" s="9"/>
      <c r="V6" s="6" t="s">
        <v>31</v>
      </c>
      <c r="W6" s="6" t="s">
        <v>32</v>
      </c>
      <c r="X6" s="7"/>
      <c r="Y6" s="6" t="s">
        <v>33</v>
      </c>
      <c r="Z6" s="6" t="s">
        <v>34</v>
      </c>
    </row>
    <row r="7" spans="1:26" s="4" customFormat="1" ht="12.75" customHeight="1" x14ac:dyDescent="0.2">
      <c r="A7" s="1"/>
      <c r="B7" s="10">
        <v>1</v>
      </c>
      <c r="C7" s="11" t="s">
        <v>706</v>
      </c>
      <c r="D7" s="11">
        <v>1</v>
      </c>
      <c r="E7" s="11" t="s">
        <v>658</v>
      </c>
      <c r="F7" s="12">
        <v>149803.11000000002</v>
      </c>
      <c r="G7" s="13" t="s">
        <v>35</v>
      </c>
      <c r="H7" s="13" t="s">
        <v>35</v>
      </c>
      <c r="I7" s="14">
        <v>0</v>
      </c>
      <c r="J7" s="14">
        <v>0</v>
      </c>
      <c r="K7" s="14">
        <v>0</v>
      </c>
      <c r="L7" s="14">
        <v>0</v>
      </c>
      <c r="M7" s="14">
        <v>0</v>
      </c>
      <c r="N7" s="14">
        <v>0</v>
      </c>
      <c r="O7" s="14">
        <v>1753.4599999999919</v>
      </c>
      <c r="P7" s="14">
        <v>0</v>
      </c>
      <c r="Q7" s="14">
        <v>0</v>
      </c>
      <c r="R7" s="14">
        <v>0</v>
      </c>
      <c r="S7" s="14">
        <v>0</v>
      </c>
      <c r="T7" s="14">
        <v>0</v>
      </c>
      <c r="U7" s="14">
        <v>0</v>
      </c>
      <c r="V7" s="15">
        <f>+SUM(F7:U16)</f>
        <v>151556.57</v>
      </c>
      <c r="W7" s="16" t="s">
        <v>36</v>
      </c>
      <c r="Y7" s="17" t="s">
        <v>8</v>
      </c>
      <c r="Z7" s="18" t="s">
        <v>825</v>
      </c>
    </row>
    <row r="8" spans="1:26" s="4" customFormat="1" ht="12.75" customHeight="1" x14ac:dyDescent="0.2">
      <c r="A8" s="1"/>
      <c r="B8" s="10">
        <v>2</v>
      </c>
      <c r="C8" s="11" t="s">
        <v>707</v>
      </c>
      <c r="D8" s="11">
        <v>0.96</v>
      </c>
      <c r="E8" s="11" t="s">
        <v>658</v>
      </c>
      <c r="F8" s="19"/>
      <c r="G8" s="20"/>
      <c r="H8" s="20"/>
      <c r="I8" s="21"/>
      <c r="J8" s="21"/>
      <c r="K8" s="21"/>
      <c r="L8" s="21"/>
      <c r="M8" s="21"/>
      <c r="N8" s="21"/>
      <c r="O8" s="21"/>
      <c r="P8" s="21"/>
      <c r="Q8" s="21"/>
      <c r="R8" s="21"/>
      <c r="S8" s="21"/>
      <c r="T8" s="21"/>
      <c r="U8" s="21"/>
      <c r="V8" s="22"/>
      <c r="W8" s="23"/>
      <c r="Y8" s="17" t="s">
        <v>9</v>
      </c>
      <c r="Z8" s="18" t="s">
        <v>826</v>
      </c>
    </row>
    <row r="9" spans="1:26" ht="25.5" x14ac:dyDescent="0.2">
      <c r="B9" s="10">
        <v>3</v>
      </c>
      <c r="C9" s="11" t="s">
        <v>708</v>
      </c>
      <c r="D9" s="11">
        <v>1</v>
      </c>
      <c r="E9" s="11" t="s">
        <v>658</v>
      </c>
      <c r="F9" s="19"/>
      <c r="G9" s="20"/>
      <c r="H9" s="20"/>
      <c r="I9" s="21"/>
      <c r="J9" s="21"/>
      <c r="K9" s="21"/>
      <c r="L9" s="21"/>
      <c r="M9" s="21"/>
      <c r="N9" s="21"/>
      <c r="O9" s="21"/>
      <c r="P9" s="21"/>
      <c r="Q9" s="21"/>
      <c r="R9" s="21"/>
      <c r="S9" s="21"/>
      <c r="T9" s="21"/>
      <c r="U9" s="21"/>
      <c r="V9" s="22"/>
      <c r="W9" s="23"/>
      <c r="Y9" s="17" t="s">
        <v>10</v>
      </c>
      <c r="Z9" s="18" t="s">
        <v>827</v>
      </c>
    </row>
    <row r="10" spans="1:26" ht="12.75" customHeight="1" x14ac:dyDescent="0.2">
      <c r="B10" s="10">
        <v>4</v>
      </c>
      <c r="C10" s="11" t="s">
        <v>707</v>
      </c>
      <c r="D10" s="11">
        <v>1</v>
      </c>
      <c r="E10" s="11" t="s">
        <v>658</v>
      </c>
      <c r="F10" s="19"/>
      <c r="G10" s="20"/>
      <c r="H10" s="20"/>
      <c r="I10" s="21"/>
      <c r="J10" s="21"/>
      <c r="K10" s="21"/>
      <c r="L10" s="21"/>
      <c r="M10" s="21"/>
      <c r="N10" s="21"/>
      <c r="O10" s="21"/>
      <c r="P10" s="21"/>
      <c r="Q10" s="21"/>
      <c r="R10" s="21"/>
      <c r="S10" s="21"/>
      <c r="T10" s="21"/>
      <c r="U10" s="21"/>
      <c r="V10" s="22"/>
      <c r="W10" s="23"/>
      <c r="Y10" s="17" t="s">
        <v>11</v>
      </c>
      <c r="Z10" s="18" t="s">
        <v>828</v>
      </c>
    </row>
    <row r="11" spans="1:26" s="4" customFormat="1" ht="38.25" x14ac:dyDescent="0.2">
      <c r="A11" s="1"/>
      <c r="B11" s="10">
        <v>5</v>
      </c>
      <c r="C11" s="11" t="s">
        <v>709</v>
      </c>
      <c r="D11" s="11">
        <v>1</v>
      </c>
      <c r="E11" s="11" t="s">
        <v>658</v>
      </c>
      <c r="F11" s="19"/>
      <c r="G11" s="20"/>
      <c r="H11" s="20"/>
      <c r="I11" s="21"/>
      <c r="J11" s="21"/>
      <c r="K11" s="21"/>
      <c r="L11" s="21"/>
      <c r="M11" s="21"/>
      <c r="N11" s="21"/>
      <c r="O11" s="21"/>
      <c r="P11" s="21"/>
      <c r="Q11" s="21"/>
      <c r="R11" s="21"/>
      <c r="S11" s="21"/>
      <c r="T11" s="21"/>
      <c r="U11" s="21"/>
      <c r="V11" s="22"/>
      <c r="W11" s="23"/>
      <c r="Y11" s="17" t="s">
        <v>12</v>
      </c>
      <c r="Z11" s="18" t="s">
        <v>829</v>
      </c>
    </row>
    <row r="12" spans="1:26" ht="12.75" customHeight="1" x14ac:dyDescent="0.2">
      <c r="B12" s="10">
        <v>6</v>
      </c>
      <c r="C12" s="11" t="s">
        <v>707</v>
      </c>
      <c r="D12" s="11">
        <v>1</v>
      </c>
      <c r="E12" s="11" t="s">
        <v>658</v>
      </c>
      <c r="F12" s="19"/>
      <c r="G12" s="20"/>
      <c r="H12" s="20"/>
      <c r="I12" s="21"/>
      <c r="J12" s="21"/>
      <c r="K12" s="21"/>
      <c r="L12" s="21"/>
      <c r="M12" s="21"/>
      <c r="N12" s="21"/>
      <c r="O12" s="21"/>
      <c r="P12" s="21"/>
      <c r="Q12" s="21"/>
      <c r="R12" s="21"/>
      <c r="S12" s="21"/>
      <c r="T12" s="21"/>
      <c r="U12" s="21"/>
      <c r="V12" s="22"/>
      <c r="W12" s="23"/>
      <c r="Y12" s="17" t="s">
        <v>13</v>
      </c>
      <c r="Z12" s="18" t="s">
        <v>830</v>
      </c>
    </row>
    <row r="13" spans="1:26" ht="25.5" customHeight="1" x14ac:dyDescent="0.2">
      <c r="B13" s="10">
        <v>7</v>
      </c>
      <c r="C13" s="11" t="s">
        <v>710</v>
      </c>
      <c r="D13" s="11">
        <v>1</v>
      </c>
      <c r="E13" s="11" t="s">
        <v>658</v>
      </c>
      <c r="F13" s="19"/>
      <c r="G13" s="20"/>
      <c r="H13" s="20"/>
      <c r="I13" s="21"/>
      <c r="J13" s="21"/>
      <c r="K13" s="21"/>
      <c r="L13" s="21"/>
      <c r="M13" s="21"/>
      <c r="N13" s="21"/>
      <c r="O13" s="21"/>
      <c r="P13" s="21"/>
      <c r="Q13" s="21"/>
      <c r="R13" s="21"/>
      <c r="S13" s="21"/>
      <c r="T13" s="21"/>
      <c r="U13" s="21"/>
      <c r="V13" s="22"/>
      <c r="W13" s="23"/>
      <c r="Y13" s="17" t="s">
        <v>14</v>
      </c>
      <c r="Z13" s="18" t="s">
        <v>831</v>
      </c>
    </row>
    <row r="14" spans="1:26" s="4" customFormat="1" x14ac:dyDescent="0.2">
      <c r="A14" s="1"/>
      <c r="B14" s="10">
        <v>8</v>
      </c>
      <c r="C14" s="11" t="s">
        <v>711</v>
      </c>
      <c r="D14" s="11">
        <v>1</v>
      </c>
      <c r="E14" s="11" t="s">
        <v>658</v>
      </c>
      <c r="F14" s="19"/>
      <c r="G14" s="20"/>
      <c r="H14" s="20"/>
      <c r="I14" s="21"/>
      <c r="J14" s="21"/>
      <c r="K14" s="21"/>
      <c r="L14" s="21"/>
      <c r="M14" s="21"/>
      <c r="N14" s="21"/>
      <c r="O14" s="21"/>
      <c r="P14" s="21"/>
      <c r="Q14" s="21"/>
      <c r="R14" s="21"/>
      <c r="S14" s="21"/>
      <c r="T14" s="21"/>
      <c r="U14" s="21"/>
      <c r="V14" s="22"/>
      <c r="W14" s="23"/>
      <c r="Y14" s="17" t="s">
        <v>15</v>
      </c>
      <c r="Z14" s="18" t="s">
        <v>832</v>
      </c>
    </row>
    <row r="15" spans="1:26" x14ac:dyDescent="0.2">
      <c r="B15" s="10">
        <v>9</v>
      </c>
      <c r="C15" s="11" t="s">
        <v>707</v>
      </c>
      <c r="D15" s="11">
        <v>1</v>
      </c>
      <c r="E15" s="11" t="s">
        <v>658</v>
      </c>
      <c r="F15" s="19"/>
      <c r="G15" s="20"/>
      <c r="H15" s="20"/>
      <c r="I15" s="21"/>
      <c r="J15" s="21"/>
      <c r="K15" s="21"/>
      <c r="L15" s="21"/>
      <c r="M15" s="21"/>
      <c r="N15" s="21"/>
      <c r="O15" s="21"/>
      <c r="P15" s="21"/>
      <c r="Q15" s="21"/>
      <c r="R15" s="21"/>
      <c r="S15" s="21"/>
      <c r="T15" s="21"/>
      <c r="U15" s="21"/>
      <c r="V15" s="22"/>
      <c r="W15" s="23"/>
      <c r="Y15" s="17" t="s">
        <v>16</v>
      </c>
      <c r="Z15" s="18" t="s">
        <v>833</v>
      </c>
    </row>
    <row r="16" spans="1:26" x14ac:dyDescent="0.2">
      <c r="B16" s="10">
        <v>10</v>
      </c>
      <c r="C16" s="11" t="s">
        <v>712</v>
      </c>
      <c r="D16" s="11">
        <v>0.23</v>
      </c>
      <c r="E16" s="11" t="s">
        <v>658</v>
      </c>
      <c r="F16" s="24"/>
      <c r="G16" s="25"/>
      <c r="H16" s="25"/>
      <c r="I16" s="26"/>
      <c r="J16" s="26"/>
      <c r="K16" s="26"/>
      <c r="L16" s="26"/>
      <c r="M16" s="26"/>
      <c r="N16" s="26"/>
      <c r="O16" s="26"/>
      <c r="P16" s="26"/>
      <c r="Q16" s="26"/>
      <c r="R16" s="26"/>
      <c r="S16" s="26"/>
      <c r="T16" s="26"/>
      <c r="U16" s="26"/>
      <c r="V16" s="27"/>
      <c r="W16" s="23"/>
      <c r="Y16" s="17" t="s">
        <v>17</v>
      </c>
      <c r="Z16" s="18" t="s">
        <v>834</v>
      </c>
    </row>
    <row r="17" spans="2:26" ht="25.5" x14ac:dyDescent="0.2">
      <c r="B17" s="10">
        <v>11</v>
      </c>
      <c r="C17" s="11" t="s">
        <v>713</v>
      </c>
      <c r="D17" s="11">
        <v>0.35</v>
      </c>
      <c r="E17" s="11" t="s">
        <v>714</v>
      </c>
      <c r="F17" s="12">
        <v>0</v>
      </c>
      <c r="G17" s="13" t="s">
        <v>35</v>
      </c>
      <c r="H17" s="13" t="s">
        <v>35</v>
      </c>
      <c r="I17" s="28">
        <v>0</v>
      </c>
      <c r="J17" s="28">
        <v>0</v>
      </c>
      <c r="K17" s="28">
        <v>0</v>
      </c>
      <c r="L17" s="28">
        <v>0</v>
      </c>
      <c r="M17" s="28">
        <v>0</v>
      </c>
      <c r="N17" s="28">
        <v>0</v>
      </c>
      <c r="O17" s="28">
        <v>19403.79</v>
      </c>
      <c r="P17" s="28">
        <v>0</v>
      </c>
      <c r="Q17" s="28">
        <v>0</v>
      </c>
      <c r="R17" s="28">
        <v>0</v>
      </c>
      <c r="S17" s="28">
        <v>0</v>
      </c>
      <c r="T17" s="28">
        <v>0</v>
      </c>
      <c r="U17" s="28">
        <v>0</v>
      </c>
      <c r="V17" s="12">
        <f>+SUM(F17:U21)</f>
        <v>19403.79</v>
      </c>
      <c r="W17" s="23"/>
      <c r="Y17" s="17" t="s">
        <v>18</v>
      </c>
      <c r="Z17" s="18" t="s">
        <v>835</v>
      </c>
    </row>
    <row r="18" spans="2:26" ht="25.5" x14ac:dyDescent="0.2">
      <c r="B18" s="10">
        <v>12</v>
      </c>
      <c r="C18" s="11" t="s">
        <v>715</v>
      </c>
      <c r="D18" s="11">
        <v>0.63</v>
      </c>
      <c r="E18" s="11" t="s">
        <v>714</v>
      </c>
      <c r="F18" s="19"/>
      <c r="G18" s="20"/>
      <c r="H18" s="20"/>
      <c r="I18" s="29"/>
      <c r="J18" s="29"/>
      <c r="K18" s="29"/>
      <c r="L18" s="29"/>
      <c r="M18" s="29"/>
      <c r="N18" s="29"/>
      <c r="O18" s="29"/>
      <c r="P18" s="29"/>
      <c r="Q18" s="29"/>
      <c r="R18" s="29"/>
      <c r="S18" s="29"/>
      <c r="T18" s="29"/>
      <c r="U18" s="29"/>
      <c r="V18" s="19"/>
      <c r="W18" s="23"/>
      <c r="Y18" s="17" t="s">
        <v>19</v>
      </c>
      <c r="Z18" s="18" t="s">
        <v>836</v>
      </c>
    </row>
    <row r="19" spans="2:26" x14ac:dyDescent="0.2">
      <c r="B19" s="10">
        <v>13</v>
      </c>
      <c r="C19" s="11" t="s">
        <v>716</v>
      </c>
      <c r="D19" s="11">
        <v>0.11</v>
      </c>
      <c r="E19" s="11" t="s">
        <v>714</v>
      </c>
      <c r="F19" s="19"/>
      <c r="G19" s="20"/>
      <c r="H19" s="20"/>
      <c r="I19" s="29"/>
      <c r="J19" s="29"/>
      <c r="K19" s="29"/>
      <c r="L19" s="29"/>
      <c r="M19" s="29"/>
      <c r="N19" s="29"/>
      <c r="O19" s="29"/>
      <c r="P19" s="29"/>
      <c r="Q19" s="29"/>
      <c r="R19" s="29"/>
      <c r="S19" s="29"/>
      <c r="T19" s="29"/>
      <c r="U19" s="29"/>
      <c r="V19" s="19"/>
      <c r="W19" s="23"/>
      <c r="Y19" s="17" t="s">
        <v>20</v>
      </c>
      <c r="Z19" s="18">
        <v>0</v>
      </c>
    </row>
    <row r="20" spans="2:26" x14ac:dyDescent="0.2">
      <c r="B20" s="10">
        <v>14</v>
      </c>
      <c r="C20" s="11" t="s">
        <v>717</v>
      </c>
      <c r="D20" s="11">
        <v>0.11</v>
      </c>
      <c r="E20" s="11" t="s">
        <v>714</v>
      </c>
      <c r="F20" s="19"/>
      <c r="G20" s="20"/>
      <c r="H20" s="20"/>
      <c r="I20" s="29"/>
      <c r="J20" s="29"/>
      <c r="K20" s="29"/>
      <c r="L20" s="29"/>
      <c r="M20" s="29"/>
      <c r="N20" s="29"/>
      <c r="O20" s="29"/>
      <c r="P20" s="29"/>
      <c r="Q20" s="29"/>
      <c r="R20" s="29"/>
      <c r="S20" s="29"/>
      <c r="T20" s="29"/>
      <c r="U20" s="29"/>
      <c r="V20" s="19"/>
      <c r="W20" s="23"/>
      <c r="Y20" s="17" t="s">
        <v>21</v>
      </c>
      <c r="Z20" s="18">
        <v>0</v>
      </c>
    </row>
    <row r="21" spans="2:26" ht="12.75" customHeight="1" x14ac:dyDescent="0.2">
      <c r="B21" s="10">
        <v>15</v>
      </c>
      <c r="C21" s="11" t="s">
        <v>717</v>
      </c>
      <c r="D21" s="11">
        <v>0.2</v>
      </c>
      <c r="E21" s="11" t="s">
        <v>714</v>
      </c>
      <c r="F21" s="19"/>
      <c r="G21" s="20"/>
      <c r="H21" s="20"/>
      <c r="I21" s="29"/>
      <c r="J21" s="29"/>
      <c r="K21" s="29"/>
      <c r="L21" s="29"/>
      <c r="M21" s="29"/>
      <c r="N21" s="29"/>
      <c r="O21" s="29"/>
      <c r="P21" s="29"/>
      <c r="Q21" s="29"/>
      <c r="R21" s="29"/>
      <c r="S21" s="29"/>
      <c r="T21" s="29"/>
      <c r="U21" s="29"/>
      <c r="V21" s="19"/>
      <c r="W21" s="30"/>
      <c r="Y21" s="17" t="s">
        <v>22</v>
      </c>
      <c r="Z21" s="18">
        <v>0</v>
      </c>
    </row>
    <row r="22" spans="2:26" ht="12.75" customHeight="1" x14ac:dyDescent="0.2">
      <c r="B22" s="10">
        <v>16</v>
      </c>
      <c r="C22" s="11" t="s">
        <v>718</v>
      </c>
      <c r="D22" s="11">
        <v>0.2</v>
      </c>
      <c r="E22" s="11" t="s">
        <v>714</v>
      </c>
      <c r="F22" s="19"/>
      <c r="G22" s="20"/>
      <c r="H22" s="20"/>
      <c r="I22" s="29"/>
      <c r="J22" s="29"/>
      <c r="K22" s="29"/>
      <c r="L22" s="29"/>
      <c r="M22" s="29"/>
      <c r="N22" s="29"/>
      <c r="O22" s="29"/>
      <c r="P22" s="29"/>
      <c r="Q22" s="29"/>
      <c r="R22" s="29"/>
      <c r="S22" s="29"/>
      <c r="T22" s="29"/>
      <c r="U22" s="29"/>
      <c r="V22" s="19"/>
      <c r="W22" s="30"/>
    </row>
    <row r="23" spans="2:26" ht="12.75" customHeight="1" x14ac:dyDescent="0.2">
      <c r="B23" s="10">
        <v>17</v>
      </c>
      <c r="C23" s="11" t="s">
        <v>719</v>
      </c>
      <c r="D23" s="11">
        <v>0.11</v>
      </c>
      <c r="E23" s="11" t="s">
        <v>714</v>
      </c>
      <c r="F23" s="24"/>
      <c r="G23" s="25"/>
      <c r="H23" s="25"/>
      <c r="I23" s="31"/>
      <c r="J23" s="31"/>
      <c r="K23" s="31"/>
      <c r="L23" s="31"/>
      <c r="M23" s="31"/>
      <c r="N23" s="31"/>
      <c r="O23" s="31"/>
      <c r="P23" s="31"/>
      <c r="Q23" s="31"/>
      <c r="R23" s="31"/>
      <c r="S23" s="31"/>
      <c r="T23" s="31"/>
      <c r="U23" s="31"/>
      <c r="V23" s="24"/>
      <c r="W23" s="30"/>
    </row>
    <row r="24" spans="2:26" ht="12.75" customHeight="1" x14ac:dyDescent="0.2">
      <c r="B24" s="10">
        <v>18</v>
      </c>
      <c r="C24" s="11" t="s">
        <v>716</v>
      </c>
      <c r="D24" s="11">
        <v>0.11</v>
      </c>
      <c r="E24" s="11" t="s">
        <v>720</v>
      </c>
      <c r="F24" s="12">
        <v>37277.349999999991</v>
      </c>
      <c r="G24" s="13" t="s">
        <v>35</v>
      </c>
      <c r="H24" s="13" t="s">
        <v>35</v>
      </c>
      <c r="I24" s="14">
        <v>0</v>
      </c>
      <c r="J24" s="14">
        <v>0</v>
      </c>
      <c r="K24" s="14">
        <v>0</v>
      </c>
      <c r="L24" s="14">
        <v>0</v>
      </c>
      <c r="M24" s="14">
        <v>0</v>
      </c>
      <c r="N24" s="14">
        <v>0</v>
      </c>
      <c r="O24" s="14">
        <v>-28947.87999999999</v>
      </c>
      <c r="P24" s="14">
        <v>0</v>
      </c>
      <c r="Q24" s="14">
        <v>0</v>
      </c>
      <c r="R24" s="14">
        <v>0</v>
      </c>
      <c r="S24" s="14">
        <v>0</v>
      </c>
      <c r="T24" s="14">
        <v>0</v>
      </c>
      <c r="U24" s="14">
        <v>0</v>
      </c>
      <c r="V24" s="12">
        <f>+SUM(F24:U28)</f>
        <v>8329.4700000000012</v>
      </c>
      <c r="W24" s="30"/>
    </row>
    <row r="25" spans="2:26" ht="12.75" customHeight="1" x14ac:dyDescent="0.2">
      <c r="B25" s="10">
        <v>19</v>
      </c>
      <c r="C25" s="11" t="s">
        <v>717</v>
      </c>
      <c r="D25" s="11">
        <v>0.11</v>
      </c>
      <c r="E25" s="11" t="s">
        <v>720</v>
      </c>
      <c r="F25" s="19"/>
      <c r="G25" s="20"/>
      <c r="H25" s="20"/>
      <c r="I25" s="21"/>
      <c r="J25" s="21"/>
      <c r="K25" s="21"/>
      <c r="L25" s="21"/>
      <c r="M25" s="21"/>
      <c r="N25" s="21"/>
      <c r="O25" s="21"/>
      <c r="P25" s="21"/>
      <c r="Q25" s="21"/>
      <c r="R25" s="21"/>
      <c r="S25" s="21"/>
      <c r="T25" s="21"/>
      <c r="U25" s="21"/>
      <c r="V25" s="19"/>
      <c r="W25" s="30"/>
    </row>
    <row r="26" spans="2:26" ht="12.75" customHeight="1" x14ac:dyDescent="0.2">
      <c r="B26" s="10">
        <v>20</v>
      </c>
      <c r="C26" s="11" t="s">
        <v>717</v>
      </c>
      <c r="D26" s="11">
        <v>0.2</v>
      </c>
      <c r="E26" s="11" t="s">
        <v>720</v>
      </c>
      <c r="F26" s="19"/>
      <c r="G26" s="20"/>
      <c r="H26" s="20"/>
      <c r="I26" s="21"/>
      <c r="J26" s="21"/>
      <c r="K26" s="21"/>
      <c r="L26" s="21"/>
      <c r="M26" s="21"/>
      <c r="N26" s="21"/>
      <c r="O26" s="21"/>
      <c r="P26" s="21"/>
      <c r="Q26" s="21"/>
      <c r="R26" s="21"/>
      <c r="S26" s="21"/>
      <c r="T26" s="21"/>
      <c r="U26" s="21"/>
      <c r="V26" s="19"/>
      <c r="W26" s="30"/>
    </row>
    <row r="27" spans="2:26" ht="12.75" customHeight="1" x14ac:dyDescent="0.2">
      <c r="B27" s="10">
        <v>21</v>
      </c>
      <c r="C27" s="11" t="s">
        <v>718</v>
      </c>
      <c r="D27" s="11">
        <v>0.2</v>
      </c>
      <c r="E27" s="11" t="s">
        <v>720</v>
      </c>
      <c r="F27" s="19"/>
      <c r="G27" s="20"/>
      <c r="H27" s="20"/>
      <c r="I27" s="21"/>
      <c r="J27" s="21"/>
      <c r="K27" s="21"/>
      <c r="L27" s="21"/>
      <c r="M27" s="21"/>
      <c r="N27" s="21"/>
      <c r="O27" s="21"/>
      <c r="P27" s="21"/>
      <c r="Q27" s="21"/>
      <c r="R27" s="21"/>
      <c r="S27" s="21"/>
      <c r="T27" s="21"/>
      <c r="U27" s="21"/>
      <c r="V27" s="19"/>
      <c r="W27" s="30"/>
    </row>
    <row r="28" spans="2:26" ht="12.75" customHeight="1" x14ac:dyDescent="0.2">
      <c r="B28" s="10">
        <v>22</v>
      </c>
      <c r="C28" s="11" t="s">
        <v>719</v>
      </c>
      <c r="D28" s="11">
        <v>0.01</v>
      </c>
      <c r="E28" s="11" t="s">
        <v>720</v>
      </c>
      <c r="F28" s="24"/>
      <c r="G28" s="25"/>
      <c r="H28" s="25"/>
      <c r="I28" s="26"/>
      <c r="J28" s="26"/>
      <c r="K28" s="26"/>
      <c r="L28" s="26"/>
      <c r="M28" s="26"/>
      <c r="N28" s="26"/>
      <c r="O28" s="26"/>
      <c r="P28" s="26"/>
      <c r="Q28" s="26"/>
      <c r="R28" s="26"/>
      <c r="S28" s="26"/>
      <c r="T28" s="26"/>
      <c r="U28" s="26"/>
      <c r="V28" s="24"/>
      <c r="W28" s="30"/>
    </row>
    <row r="29" spans="2:26" ht="12.75" customHeight="1" x14ac:dyDescent="0.2">
      <c r="B29" s="10">
        <v>23</v>
      </c>
      <c r="C29" s="11" t="s">
        <v>716</v>
      </c>
      <c r="D29" s="11">
        <v>0.11</v>
      </c>
      <c r="E29" s="11" t="s">
        <v>721</v>
      </c>
      <c r="F29" s="12">
        <v>31884.209999999995</v>
      </c>
      <c r="G29" s="13" t="s">
        <v>35</v>
      </c>
      <c r="H29" s="13" t="s">
        <v>35</v>
      </c>
      <c r="I29" s="14">
        <v>0</v>
      </c>
      <c r="J29" s="14">
        <v>0</v>
      </c>
      <c r="K29" s="14">
        <v>0</v>
      </c>
      <c r="L29" s="14">
        <v>0</v>
      </c>
      <c r="M29" s="14">
        <v>0</v>
      </c>
      <c r="N29" s="14">
        <v>0</v>
      </c>
      <c r="O29" s="14">
        <v>-23554.799999999996</v>
      </c>
      <c r="P29" s="14">
        <v>0</v>
      </c>
      <c r="Q29" s="14">
        <v>0</v>
      </c>
      <c r="R29" s="14">
        <v>0</v>
      </c>
      <c r="S29" s="14">
        <v>0</v>
      </c>
      <c r="T29" s="14">
        <v>0</v>
      </c>
      <c r="U29" s="14">
        <v>0</v>
      </c>
      <c r="V29" s="12">
        <f>+SUM(F29:U33)</f>
        <v>8329.41</v>
      </c>
      <c r="W29" s="30"/>
    </row>
    <row r="30" spans="2:26" ht="12.75" customHeight="1" x14ac:dyDescent="0.2">
      <c r="B30" s="10">
        <v>24</v>
      </c>
      <c r="C30" s="11" t="s">
        <v>717</v>
      </c>
      <c r="D30" s="11">
        <v>0.11</v>
      </c>
      <c r="E30" s="11" t="s">
        <v>721</v>
      </c>
      <c r="F30" s="19"/>
      <c r="G30" s="20"/>
      <c r="H30" s="20"/>
      <c r="I30" s="21"/>
      <c r="J30" s="21"/>
      <c r="K30" s="21"/>
      <c r="L30" s="21"/>
      <c r="M30" s="21"/>
      <c r="N30" s="21"/>
      <c r="O30" s="21"/>
      <c r="P30" s="21"/>
      <c r="Q30" s="21"/>
      <c r="R30" s="21"/>
      <c r="S30" s="21"/>
      <c r="T30" s="21"/>
      <c r="U30" s="21"/>
      <c r="V30" s="19"/>
      <c r="W30" s="30"/>
    </row>
    <row r="31" spans="2:26" ht="12.75" customHeight="1" x14ac:dyDescent="0.2">
      <c r="B31" s="10">
        <v>25</v>
      </c>
      <c r="C31" s="11" t="s">
        <v>717</v>
      </c>
      <c r="D31" s="11">
        <v>0.2</v>
      </c>
      <c r="E31" s="11" t="s">
        <v>721</v>
      </c>
      <c r="F31" s="19"/>
      <c r="G31" s="20"/>
      <c r="H31" s="20"/>
      <c r="I31" s="21"/>
      <c r="J31" s="21"/>
      <c r="K31" s="21"/>
      <c r="L31" s="21"/>
      <c r="M31" s="21"/>
      <c r="N31" s="21"/>
      <c r="O31" s="21"/>
      <c r="P31" s="21"/>
      <c r="Q31" s="21"/>
      <c r="R31" s="21"/>
      <c r="S31" s="21"/>
      <c r="T31" s="21"/>
      <c r="U31" s="21"/>
      <c r="V31" s="19"/>
      <c r="W31" s="30"/>
    </row>
    <row r="32" spans="2:26" ht="12.75" customHeight="1" x14ac:dyDescent="0.2">
      <c r="B32" s="10">
        <v>26</v>
      </c>
      <c r="C32" s="11" t="s">
        <v>718</v>
      </c>
      <c r="D32" s="11">
        <v>0.2</v>
      </c>
      <c r="E32" s="11" t="s">
        <v>721</v>
      </c>
      <c r="F32" s="19"/>
      <c r="G32" s="20"/>
      <c r="H32" s="20"/>
      <c r="I32" s="21"/>
      <c r="J32" s="21"/>
      <c r="K32" s="21"/>
      <c r="L32" s="21"/>
      <c r="M32" s="21"/>
      <c r="N32" s="21"/>
      <c r="O32" s="21"/>
      <c r="P32" s="21"/>
      <c r="Q32" s="21"/>
      <c r="R32" s="21"/>
      <c r="S32" s="21"/>
      <c r="T32" s="21"/>
      <c r="U32" s="21"/>
      <c r="V32" s="19"/>
      <c r="W32" s="30"/>
    </row>
    <row r="33" spans="2:23" ht="12.75" customHeight="1" x14ac:dyDescent="0.2">
      <c r="B33" s="10">
        <v>27</v>
      </c>
      <c r="C33" s="11" t="s">
        <v>719</v>
      </c>
      <c r="D33" s="11">
        <v>0.01</v>
      </c>
      <c r="E33" s="11" t="s">
        <v>721</v>
      </c>
      <c r="F33" s="24"/>
      <c r="G33" s="25"/>
      <c r="H33" s="25"/>
      <c r="I33" s="26"/>
      <c r="J33" s="26"/>
      <c r="K33" s="26"/>
      <c r="L33" s="26"/>
      <c r="M33" s="26"/>
      <c r="N33" s="26"/>
      <c r="O33" s="26"/>
      <c r="P33" s="26"/>
      <c r="Q33" s="26"/>
      <c r="R33" s="26"/>
      <c r="S33" s="26"/>
      <c r="T33" s="26"/>
      <c r="U33" s="26"/>
      <c r="V33" s="24"/>
      <c r="W33" s="30"/>
    </row>
    <row r="34" spans="2:23" ht="12.75" customHeight="1" x14ac:dyDescent="0.2">
      <c r="B34" s="10">
        <v>28</v>
      </c>
      <c r="C34" s="11" t="s">
        <v>716</v>
      </c>
      <c r="D34" s="11">
        <v>0.11</v>
      </c>
      <c r="E34" s="11" t="s">
        <v>722</v>
      </c>
      <c r="F34" s="12">
        <v>43168.469999999994</v>
      </c>
      <c r="G34" s="13" t="s">
        <v>35</v>
      </c>
      <c r="H34" s="13" t="s">
        <v>35</v>
      </c>
      <c r="I34" s="14">
        <v>0</v>
      </c>
      <c r="J34" s="14">
        <v>0</v>
      </c>
      <c r="K34" s="14">
        <v>0</v>
      </c>
      <c r="L34" s="14">
        <v>0</v>
      </c>
      <c r="M34" s="14">
        <v>0</v>
      </c>
      <c r="N34" s="14">
        <v>0</v>
      </c>
      <c r="O34" s="14">
        <v>-34839.06</v>
      </c>
      <c r="P34" s="14">
        <v>0</v>
      </c>
      <c r="Q34" s="14">
        <v>0</v>
      </c>
      <c r="R34" s="14">
        <v>0</v>
      </c>
      <c r="S34" s="14">
        <v>0</v>
      </c>
      <c r="T34" s="14">
        <v>0</v>
      </c>
      <c r="U34" s="14">
        <v>0</v>
      </c>
      <c r="V34" s="12">
        <f>+SUM(F34:U38)</f>
        <v>8329.4099999999962</v>
      </c>
      <c r="W34" s="30"/>
    </row>
    <row r="35" spans="2:23" ht="12.75" customHeight="1" x14ac:dyDescent="0.2">
      <c r="B35" s="10">
        <v>29</v>
      </c>
      <c r="C35" s="11" t="s">
        <v>717</v>
      </c>
      <c r="D35" s="11">
        <v>0.11</v>
      </c>
      <c r="E35" s="11" t="s">
        <v>722</v>
      </c>
      <c r="F35" s="19"/>
      <c r="G35" s="20"/>
      <c r="H35" s="20"/>
      <c r="I35" s="21"/>
      <c r="J35" s="21"/>
      <c r="K35" s="21"/>
      <c r="L35" s="21"/>
      <c r="M35" s="21"/>
      <c r="N35" s="21"/>
      <c r="O35" s="21"/>
      <c r="P35" s="21"/>
      <c r="Q35" s="21"/>
      <c r="R35" s="21"/>
      <c r="S35" s="21"/>
      <c r="T35" s="21"/>
      <c r="U35" s="21"/>
      <c r="V35" s="19"/>
      <c r="W35" s="30"/>
    </row>
    <row r="36" spans="2:23" ht="12.75" customHeight="1" x14ac:dyDescent="0.2">
      <c r="B36" s="10">
        <v>30</v>
      </c>
      <c r="C36" s="11" t="s">
        <v>717</v>
      </c>
      <c r="D36" s="11">
        <v>0.2</v>
      </c>
      <c r="E36" s="11" t="s">
        <v>722</v>
      </c>
      <c r="F36" s="19"/>
      <c r="G36" s="20"/>
      <c r="H36" s="20"/>
      <c r="I36" s="21"/>
      <c r="J36" s="21"/>
      <c r="K36" s="21"/>
      <c r="L36" s="21"/>
      <c r="M36" s="21"/>
      <c r="N36" s="21"/>
      <c r="O36" s="21"/>
      <c r="P36" s="21"/>
      <c r="Q36" s="21"/>
      <c r="R36" s="21"/>
      <c r="S36" s="21"/>
      <c r="T36" s="21"/>
      <c r="U36" s="21"/>
      <c r="V36" s="19"/>
      <c r="W36" s="30"/>
    </row>
    <row r="37" spans="2:23" ht="12.75" customHeight="1" x14ac:dyDescent="0.2">
      <c r="B37" s="10">
        <v>31</v>
      </c>
      <c r="C37" s="11" t="s">
        <v>718</v>
      </c>
      <c r="D37" s="11">
        <v>0.2</v>
      </c>
      <c r="E37" s="11" t="s">
        <v>722</v>
      </c>
      <c r="F37" s="19"/>
      <c r="G37" s="20"/>
      <c r="H37" s="20"/>
      <c r="I37" s="21"/>
      <c r="J37" s="21"/>
      <c r="K37" s="21"/>
      <c r="L37" s="21"/>
      <c r="M37" s="21"/>
      <c r="N37" s="21"/>
      <c r="O37" s="21"/>
      <c r="P37" s="21"/>
      <c r="Q37" s="21"/>
      <c r="R37" s="21"/>
      <c r="S37" s="21"/>
      <c r="T37" s="21"/>
      <c r="U37" s="21"/>
      <c r="V37" s="19"/>
      <c r="W37" s="30"/>
    </row>
    <row r="38" spans="2:23" ht="12.75" customHeight="1" x14ac:dyDescent="0.2">
      <c r="B38" s="10">
        <v>32</v>
      </c>
      <c r="C38" s="11" t="s">
        <v>719</v>
      </c>
      <c r="D38" s="11">
        <v>0.01</v>
      </c>
      <c r="E38" s="11" t="s">
        <v>722</v>
      </c>
      <c r="F38" s="24"/>
      <c r="G38" s="25"/>
      <c r="H38" s="25"/>
      <c r="I38" s="26"/>
      <c r="J38" s="26"/>
      <c r="K38" s="26"/>
      <c r="L38" s="26"/>
      <c r="M38" s="26"/>
      <c r="N38" s="26"/>
      <c r="O38" s="26"/>
      <c r="P38" s="26"/>
      <c r="Q38" s="26"/>
      <c r="R38" s="26"/>
      <c r="S38" s="26"/>
      <c r="T38" s="26"/>
      <c r="U38" s="26"/>
      <c r="V38" s="24"/>
      <c r="W38" s="30"/>
    </row>
    <row r="39" spans="2:23" ht="12.75" customHeight="1" x14ac:dyDescent="0.2">
      <c r="B39" s="10">
        <v>33</v>
      </c>
      <c r="C39" s="11" t="s">
        <v>716</v>
      </c>
      <c r="D39" s="11">
        <v>0.11</v>
      </c>
      <c r="E39" s="11" t="s">
        <v>723</v>
      </c>
      <c r="F39" s="12">
        <v>53210.329999999987</v>
      </c>
      <c r="G39" s="13" t="s">
        <v>35</v>
      </c>
      <c r="H39" s="13" t="s">
        <v>35</v>
      </c>
      <c r="I39" s="14">
        <v>0</v>
      </c>
      <c r="J39" s="14">
        <v>0</v>
      </c>
      <c r="K39" s="14">
        <v>0</v>
      </c>
      <c r="L39" s="14">
        <v>0</v>
      </c>
      <c r="M39" s="14">
        <v>0</v>
      </c>
      <c r="N39" s="14">
        <v>0</v>
      </c>
      <c r="O39" s="14">
        <v>-44880.929999999986</v>
      </c>
      <c r="P39" s="14">
        <v>0</v>
      </c>
      <c r="Q39" s="14">
        <v>0</v>
      </c>
      <c r="R39" s="14">
        <v>0</v>
      </c>
      <c r="S39" s="14">
        <v>0</v>
      </c>
      <c r="T39" s="14">
        <v>0</v>
      </c>
      <c r="U39" s="14">
        <v>0</v>
      </c>
      <c r="V39" s="12">
        <f>+SUM(F39:U43)</f>
        <v>8329.4000000000015</v>
      </c>
      <c r="W39" s="30"/>
    </row>
    <row r="40" spans="2:23" ht="12.75" customHeight="1" x14ac:dyDescent="0.2">
      <c r="B40" s="10">
        <v>34</v>
      </c>
      <c r="C40" s="11" t="s">
        <v>717</v>
      </c>
      <c r="D40" s="11">
        <v>0.11</v>
      </c>
      <c r="E40" s="11" t="s">
        <v>723</v>
      </c>
      <c r="F40" s="19"/>
      <c r="G40" s="20"/>
      <c r="H40" s="20"/>
      <c r="I40" s="21"/>
      <c r="J40" s="21"/>
      <c r="K40" s="21"/>
      <c r="L40" s="21"/>
      <c r="M40" s="21"/>
      <c r="N40" s="21"/>
      <c r="O40" s="21"/>
      <c r="P40" s="21"/>
      <c r="Q40" s="21"/>
      <c r="R40" s="21"/>
      <c r="S40" s="21"/>
      <c r="T40" s="21"/>
      <c r="U40" s="21"/>
      <c r="V40" s="19"/>
      <c r="W40" s="30"/>
    </row>
    <row r="41" spans="2:23" ht="12.75" customHeight="1" x14ac:dyDescent="0.2">
      <c r="B41" s="10">
        <v>35</v>
      </c>
      <c r="C41" s="11" t="s">
        <v>717</v>
      </c>
      <c r="D41" s="11">
        <v>0.2</v>
      </c>
      <c r="E41" s="11" t="s">
        <v>723</v>
      </c>
      <c r="F41" s="19"/>
      <c r="G41" s="20"/>
      <c r="H41" s="20"/>
      <c r="I41" s="21"/>
      <c r="J41" s="21"/>
      <c r="K41" s="21"/>
      <c r="L41" s="21"/>
      <c r="M41" s="21"/>
      <c r="N41" s="21"/>
      <c r="O41" s="21"/>
      <c r="P41" s="21"/>
      <c r="Q41" s="21"/>
      <c r="R41" s="21"/>
      <c r="S41" s="21"/>
      <c r="T41" s="21"/>
      <c r="U41" s="21"/>
      <c r="V41" s="19"/>
      <c r="W41" s="30"/>
    </row>
    <row r="42" spans="2:23" ht="12.75" customHeight="1" x14ac:dyDescent="0.2">
      <c r="B42" s="10">
        <v>36</v>
      </c>
      <c r="C42" s="11" t="s">
        <v>718</v>
      </c>
      <c r="D42" s="11">
        <v>0.2</v>
      </c>
      <c r="E42" s="11" t="s">
        <v>723</v>
      </c>
      <c r="F42" s="19"/>
      <c r="G42" s="20"/>
      <c r="H42" s="20"/>
      <c r="I42" s="21"/>
      <c r="J42" s="21"/>
      <c r="K42" s="21"/>
      <c r="L42" s="21"/>
      <c r="M42" s="21"/>
      <c r="N42" s="21"/>
      <c r="O42" s="21"/>
      <c r="P42" s="21"/>
      <c r="Q42" s="21"/>
      <c r="R42" s="21"/>
      <c r="S42" s="21"/>
      <c r="T42" s="21"/>
      <c r="U42" s="21"/>
      <c r="V42" s="19"/>
      <c r="W42" s="30"/>
    </row>
    <row r="43" spans="2:23" ht="12.75" customHeight="1" x14ac:dyDescent="0.2">
      <c r="B43" s="10">
        <v>37</v>
      </c>
      <c r="C43" s="11" t="s">
        <v>719</v>
      </c>
      <c r="D43" s="11">
        <v>0.01</v>
      </c>
      <c r="E43" s="11" t="s">
        <v>723</v>
      </c>
      <c r="F43" s="24"/>
      <c r="G43" s="25"/>
      <c r="H43" s="25"/>
      <c r="I43" s="26"/>
      <c r="J43" s="26"/>
      <c r="K43" s="26"/>
      <c r="L43" s="26"/>
      <c r="M43" s="26"/>
      <c r="N43" s="26"/>
      <c r="O43" s="26"/>
      <c r="P43" s="26"/>
      <c r="Q43" s="26"/>
      <c r="R43" s="26"/>
      <c r="S43" s="26"/>
      <c r="T43" s="26"/>
      <c r="U43" s="26"/>
      <c r="V43" s="24"/>
      <c r="W43" s="30"/>
    </row>
    <row r="44" spans="2:23" ht="12.75" customHeight="1" x14ac:dyDescent="0.2">
      <c r="B44" s="10">
        <v>38</v>
      </c>
      <c r="C44" s="11" t="s">
        <v>724</v>
      </c>
      <c r="D44" s="11">
        <v>1</v>
      </c>
      <c r="E44" s="11" t="s">
        <v>725</v>
      </c>
      <c r="F44" s="12">
        <v>0</v>
      </c>
      <c r="G44" s="13" t="s">
        <v>35</v>
      </c>
      <c r="H44" s="13" t="s">
        <v>35</v>
      </c>
      <c r="I44" s="14">
        <v>0</v>
      </c>
      <c r="J44" s="14">
        <v>0</v>
      </c>
      <c r="K44" s="14">
        <v>0</v>
      </c>
      <c r="L44" s="14">
        <v>0</v>
      </c>
      <c r="M44" s="14">
        <v>0</v>
      </c>
      <c r="N44" s="14">
        <v>0</v>
      </c>
      <c r="O44" s="14">
        <v>158234.63</v>
      </c>
      <c r="P44" s="14">
        <v>0</v>
      </c>
      <c r="Q44" s="14">
        <v>0</v>
      </c>
      <c r="R44" s="14">
        <v>0</v>
      </c>
      <c r="S44" s="14">
        <v>0</v>
      </c>
      <c r="T44" s="14">
        <v>0</v>
      </c>
      <c r="U44" s="14">
        <v>0</v>
      </c>
      <c r="V44" s="15">
        <f>+SUM(F44:U60)</f>
        <v>158234.63</v>
      </c>
      <c r="W44" s="30"/>
    </row>
    <row r="45" spans="2:23" ht="12.75" customHeight="1" x14ac:dyDescent="0.2">
      <c r="B45" s="10">
        <v>39</v>
      </c>
      <c r="C45" s="11" t="s">
        <v>726</v>
      </c>
      <c r="D45" s="11">
        <v>0.92</v>
      </c>
      <c r="E45" s="11" t="s">
        <v>725</v>
      </c>
      <c r="F45" s="19"/>
      <c r="G45" s="20"/>
      <c r="H45" s="20"/>
      <c r="I45" s="21"/>
      <c r="J45" s="21"/>
      <c r="K45" s="21"/>
      <c r="L45" s="21"/>
      <c r="M45" s="21"/>
      <c r="N45" s="21"/>
      <c r="O45" s="21"/>
      <c r="P45" s="21"/>
      <c r="Q45" s="21"/>
      <c r="R45" s="21"/>
      <c r="S45" s="21"/>
      <c r="T45" s="21"/>
      <c r="U45" s="21"/>
      <c r="V45" s="22"/>
      <c r="W45" s="30"/>
    </row>
    <row r="46" spans="2:23" ht="12.75" customHeight="1" x14ac:dyDescent="0.2">
      <c r="B46" s="10">
        <v>40</v>
      </c>
      <c r="C46" s="11" t="s">
        <v>724</v>
      </c>
      <c r="D46" s="11">
        <v>0.75</v>
      </c>
      <c r="E46" s="11" t="s">
        <v>725</v>
      </c>
      <c r="F46" s="19"/>
      <c r="G46" s="20"/>
      <c r="H46" s="20"/>
      <c r="I46" s="21"/>
      <c r="J46" s="21"/>
      <c r="K46" s="21"/>
      <c r="L46" s="21"/>
      <c r="M46" s="21"/>
      <c r="N46" s="21"/>
      <c r="O46" s="21"/>
      <c r="P46" s="21"/>
      <c r="Q46" s="21"/>
      <c r="R46" s="21"/>
      <c r="S46" s="21"/>
      <c r="T46" s="21"/>
      <c r="U46" s="21"/>
      <c r="V46" s="22"/>
      <c r="W46" s="30"/>
    </row>
    <row r="47" spans="2:23" ht="12.75" customHeight="1" x14ac:dyDescent="0.2">
      <c r="B47" s="10">
        <v>41</v>
      </c>
      <c r="C47" s="11" t="s">
        <v>726</v>
      </c>
      <c r="D47" s="11">
        <v>1</v>
      </c>
      <c r="E47" s="11" t="s">
        <v>725</v>
      </c>
      <c r="F47" s="19"/>
      <c r="G47" s="20"/>
      <c r="H47" s="20"/>
      <c r="I47" s="21"/>
      <c r="J47" s="21"/>
      <c r="K47" s="21"/>
      <c r="L47" s="21"/>
      <c r="M47" s="21"/>
      <c r="N47" s="21"/>
      <c r="O47" s="21"/>
      <c r="P47" s="21"/>
      <c r="Q47" s="21"/>
      <c r="R47" s="21"/>
      <c r="S47" s="21"/>
      <c r="T47" s="21"/>
      <c r="U47" s="21"/>
      <c r="V47" s="22"/>
      <c r="W47" s="30"/>
    </row>
    <row r="48" spans="2:23" ht="12.75" customHeight="1" x14ac:dyDescent="0.2">
      <c r="B48" s="10">
        <v>42</v>
      </c>
      <c r="C48" s="11" t="s">
        <v>726</v>
      </c>
      <c r="D48" s="11">
        <v>1</v>
      </c>
      <c r="E48" s="11" t="s">
        <v>725</v>
      </c>
      <c r="F48" s="19"/>
      <c r="G48" s="20"/>
      <c r="H48" s="20"/>
      <c r="I48" s="21"/>
      <c r="J48" s="21"/>
      <c r="K48" s="21"/>
      <c r="L48" s="21"/>
      <c r="M48" s="21"/>
      <c r="N48" s="21"/>
      <c r="O48" s="21"/>
      <c r="P48" s="21"/>
      <c r="Q48" s="21"/>
      <c r="R48" s="21"/>
      <c r="S48" s="21"/>
      <c r="T48" s="21"/>
      <c r="U48" s="21"/>
      <c r="V48" s="22"/>
      <c r="W48" s="30"/>
    </row>
    <row r="49" spans="2:23" ht="12.75" customHeight="1" x14ac:dyDescent="0.2">
      <c r="B49" s="10">
        <v>43</v>
      </c>
      <c r="C49" s="11" t="s">
        <v>727</v>
      </c>
      <c r="D49" s="11">
        <v>0.46</v>
      </c>
      <c r="E49" s="11" t="s">
        <v>725</v>
      </c>
      <c r="F49" s="19"/>
      <c r="G49" s="20"/>
      <c r="H49" s="20"/>
      <c r="I49" s="21"/>
      <c r="J49" s="21"/>
      <c r="K49" s="21"/>
      <c r="L49" s="21"/>
      <c r="M49" s="21"/>
      <c r="N49" s="21"/>
      <c r="O49" s="21"/>
      <c r="P49" s="21"/>
      <c r="Q49" s="21"/>
      <c r="R49" s="21"/>
      <c r="S49" s="21"/>
      <c r="T49" s="21"/>
      <c r="U49" s="21"/>
      <c r="V49" s="22"/>
      <c r="W49" s="30"/>
    </row>
    <row r="50" spans="2:23" ht="12.75" customHeight="1" x14ac:dyDescent="0.2">
      <c r="B50" s="10">
        <v>44</v>
      </c>
      <c r="C50" s="11" t="s">
        <v>724</v>
      </c>
      <c r="D50" s="11">
        <v>1</v>
      </c>
      <c r="E50" s="11" t="s">
        <v>725</v>
      </c>
      <c r="F50" s="19"/>
      <c r="G50" s="20"/>
      <c r="H50" s="20"/>
      <c r="I50" s="21"/>
      <c r="J50" s="21"/>
      <c r="K50" s="21"/>
      <c r="L50" s="21"/>
      <c r="M50" s="21"/>
      <c r="N50" s="21"/>
      <c r="O50" s="21"/>
      <c r="P50" s="21"/>
      <c r="Q50" s="21"/>
      <c r="R50" s="21"/>
      <c r="S50" s="21"/>
      <c r="T50" s="21"/>
      <c r="U50" s="21"/>
      <c r="V50" s="22"/>
      <c r="W50" s="30"/>
    </row>
    <row r="51" spans="2:23" ht="12.75" customHeight="1" x14ac:dyDescent="0.2">
      <c r="B51" s="10">
        <v>45</v>
      </c>
      <c r="C51" s="11" t="s">
        <v>724</v>
      </c>
      <c r="D51" s="11">
        <v>1</v>
      </c>
      <c r="E51" s="11" t="s">
        <v>725</v>
      </c>
      <c r="F51" s="19"/>
      <c r="G51" s="20"/>
      <c r="H51" s="20"/>
      <c r="I51" s="21"/>
      <c r="J51" s="21"/>
      <c r="K51" s="21"/>
      <c r="L51" s="21"/>
      <c r="M51" s="21"/>
      <c r="N51" s="21"/>
      <c r="O51" s="21"/>
      <c r="P51" s="21"/>
      <c r="Q51" s="21"/>
      <c r="R51" s="21"/>
      <c r="S51" s="21"/>
      <c r="T51" s="21"/>
      <c r="U51" s="21"/>
      <c r="V51" s="22"/>
      <c r="W51" s="30"/>
    </row>
    <row r="52" spans="2:23" ht="12.75" customHeight="1" x14ac:dyDescent="0.2">
      <c r="B52" s="10">
        <v>46</v>
      </c>
      <c r="C52" s="11" t="s">
        <v>728</v>
      </c>
      <c r="D52" s="11">
        <v>1</v>
      </c>
      <c r="E52" s="11" t="s">
        <v>725</v>
      </c>
      <c r="F52" s="19"/>
      <c r="G52" s="20"/>
      <c r="H52" s="20"/>
      <c r="I52" s="21"/>
      <c r="J52" s="21"/>
      <c r="K52" s="21"/>
      <c r="L52" s="21"/>
      <c r="M52" s="21"/>
      <c r="N52" s="21"/>
      <c r="O52" s="21"/>
      <c r="P52" s="21"/>
      <c r="Q52" s="21"/>
      <c r="R52" s="21"/>
      <c r="S52" s="21"/>
      <c r="T52" s="21"/>
      <c r="U52" s="21"/>
      <c r="V52" s="22"/>
      <c r="W52" s="30"/>
    </row>
    <row r="53" spans="2:23" ht="12.75" customHeight="1" x14ac:dyDescent="0.2">
      <c r="B53" s="10">
        <v>47</v>
      </c>
      <c r="C53" s="11" t="s">
        <v>724</v>
      </c>
      <c r="D53" s="11">
        <v>1</v>
      </c>
      <c r="E53" s="11" t="s">
        <v>725</v>
      </c>
      <c r="F53" s="19"/>
      <c r="G53" s="20"/>
      <c r="H53" s="20"/>
      <c r="I53" s="21"/>
      <c r="J53" s="21"/>
      <c r="K53" s="21"/>
      <c r="L53" s="21"/>
      <c r="M53" s="21"/>
      <c r="N53" s="21"/>
      <c r="O53" s="21"/>
      <c r="P53" s="21"/>
      <c r="Q53" s="21"/>
      <c r="R53" s="21"/>
      <c r="S53" s="21"/>
      <c r="T53" s="21"/>
      <c r="U53" s="21"/>
      <c r="V53" s="22"/>
      <c r="W53" s="30"/>
    </row>
    <row r="54" spans="2:23" ht="12.75" customHeight="1" x14ac:dyDescent="0.2">
      <c r="B54" s="10">
        <v>48</v>
      </c>
      <c r="C54" s="11" t="s">
        <v>724</v>
      </c>
      <c r="D54" s="11">
        <v>1</v>
      </c>
      <c r="E54" s="11" t="s">
        <v>725</v>
      </c>
      <c r="F54" s="19"/>
      <c r="G54" s="20"/>
      <c r="H54" s="20"/>
      <c r="I54" s="21"/>
      <c r="J54" s="21"/>
      <c r="K54" s="21"/>
      <c r="L54" s="21"/>
      <c r="M54" s="21"/>
      <c r="N54" s="21"/>
      <c r="O54" s="21"/>
      <c r="P54" s="21"/>
      <c r="Q54" s="21"/>
      <c r="R54" s="21"/>
      <c r="S54" s="21"/>
      <c r="T54" s="21"/>
      <c r="U54" s="21"/>
      <c r="V54" s="22"/>
      <c r="W54" s="30"/>
    </row>
    <row r="55" spans="2:23" ht="12.75" customHeight="1" x14ac:dyDescent="0.2">
      <c r="B55" s="10">
        <v>49</v>
      </c>
      <c r="C55" s="11" t="s">
        <v>716</v>
      </c>
      <c r="D55" s="11">
        <v>1</v>
      </c>
      <c r="E55" s="11" t="s">
        <v>725</v>
      </c>
      <c r="F55" s="19"/>
      <c r="G55" s="20"/>
      <c r="H55" s="20"/>
      <c r="I55" s="21"/>
      <c r="J55" s="21"/>
      <c r="K55" s="21"/>
      <c r="L55" s="21"/>
      <c r="M55" s="21"/>
      <c r="N55" s="21"/>
      <c r="O55" s="21"/>
      <c r="P55" s="21"/>
      <c r="Q55" s="21"/>
      <c r="R55" s="21"/>
      <c r="S55" s="21"/>
      <c r="T55" s="21"/>
      <c r="U55" s="21"/>
      <c r="V55" s="22"/>
      <c r="W55" s="30"/>
    </row>
    <row r="56" spans="2:23" ht="12.75" customHeight="1" x14ac:dyDescent="0.2">
      <c r="B56" s="10">
        <v>50</v>
      </c>
      <c r="C56" s="11" t="s">
        <v>727</v>
      </c>
      <c r="D56" s="11">
        <v>0.63</v>
      </c>
      <c r="E56" s="11" t="s">
        <v>725</v>
      </c>
      <c r="F56" s="19"/>
      <c r="G56" s="20"/>
      <c r="H56" s="20"/>
      <c r="I56" s="21"/>
      <c r="J56" s="21"/>
      <c r="K56" s="21"/>
      <c r="L56" s="21"/>
      <c r="M56" s="21"/>
      <c r="N56" s="21"/>
      <c r="O56" s="21"/>
      <c r="P56" s="21"/>
      <c r="Q56" s="21"/>
      <c r="R56" s="21"/>
      <c r="S56" s="21"/>
      <c r="T56" s="21"/>
      <c r="U56" s="21"/>
      <c r="V56" s="22"/>
      <c r="W56" s="30"/>
    </row>
    <row r="57" spans="2:23" ht="12.75" customHeight="1" x14ac:dyDescent="0.2">
      <c r="B57" s="10">
        <v>51</v>
      </c>
      <c r="C57" s="11" t="s">
        <v>729</v>
      </c>
      <c r="D57" s="11">
        <v>0.63</v>
      </c>
      <c r="E57" s="11" t="s">
        <v>725</v>
      </c>
      <c r="F57" s="19"/>
      <c r="G57" s="20"/>
      <c r="H57" s="20"/>
      <c r="I57" s="21"/>
      <c r="J57" s="21"/>
      <c r="K57" s="21"/>
      <c r="L57" s="21"/>
      <c r="M57" s="21"/>
      <c r="N57" s="21"/>
      <c r="O57" s="21"/>
      <c r="P57" s="21"/>
      <c r="Q57" s="21"/>
      <c r="R57" s="21"/>
      <c r="S57" s="21"/>
      <c r="T57" s="21"/>
      <c r="U57" s="21"/>
      <c r="V57" s="22"/>
      <c r="W57" s="30"/>
    </row>
    <row r="58" spans="2:23" ht="12.75" customHeight="1" x14ac:dyDescent="0.2">
      <c r="B58" s="10">
        <v>52</v>
      </c>
      <c r="C58" s="11" t="s">
        <v>724</v>
      </c>
      <c r="D58" s="11">
        <v>1</v>
      </c>
      <c r="E58" s="11" t="s">
        <v>725</v>
      </c>
      <c r="F58" s="19"/>
      <c r="G58" s="20"/>
      <c r="H58" s="20"/>
      <c r="I58" s="21"/>
      <c r="J58" s="21"/>
      <c r="K58" s="21"/>
      <c r="L58" s="21"/>
      <c r="M58" s="21"/>
      <c r="N58" s="21"/>
      <c r="O58" s="21"/>
      <c r="P58" s="21"/>
      <c r="Q58" s="21"/>
      <c r="R58" s="21"/>
      <c r="S58" s="21"/>
      <c r="T58" s="21"/>
      <c r="U58" s="21"/>
      <c r="V58" s="22"/>
      <c r="W58" s="30"/>
    </row>
    <row r="59" spans="2:23" ht="12.75" customHeight="1" x14ac:dyDescent="0.2">
      <c r="B59" s="10">
        <v>53</v>
      </c>
      <c r="C59" s="11" t="s">
        <v>724</v>
      </c>
      <c r="D59" s="11">
        <v>0.46</v>
      </c>
      <c r="E59" s="11" t="s">
        <v>725</v>
      </c>
      <c r="F59" s="19"/>
      <c r="G59" s="20"/>
      <c r="H59" s="20"/>
      <c r="I59" s="21"/>
      <c r="J59" s="21"/>
      <c r="K59" s="21"/>
      <c r="L59" s="21"/>
      <c r="M59" s="21"/>
      <c r="N59" s="21"/>
      <c r="O59" s="21"/>
      <c r="P59" s="21"/>
      <c r="Q59" s="21"/>
      <c r="R59" s="21"/>
      <c r="S59" s="21"/>
      <c r="T59" s="21"/>
      <c r="U59" s="21"/>
      <c r="V59" s="22"/>
      <c r="W59" s="30"/>
    </row>
    <row r="60" spans="2:23" ht="12.75" customHeight="1" x14ac:dyDescent="0.2">
      <c r="B60" s="10">
        <v>54</v>
      </c>
      <c r="C60" s="11" t="s">
        <v>728</v>
      </c>
      <c r="D60" s="11">
        <v>0.08</v>
      </c>
      <c r="E60" s="11" t="s">
        <v>725</v>
      </c>
      <c r="F60" s="24"/>
      <c r="G60" s="25"/>
      <c r="H60" s="25"/>
      <c r="I60" s="26"/>
      <c r="J60" s="26"/>
      <c r="K60" s="26"/>
      <c r="L60" s="26"/>
      <c r="M60" s="26"/>
      <c r="N60" s="26"/>
      <c r="O60" s="26"/>
      <c r="P60" s="26"/>
      <c r="Q60" s="26"/>
      <c r="R60" s="26"/>
      <c r="S60" s="26"/>
      <c r="T60" s="26"/>
      <c r="U60" s="26"/>
      <c r="V60" s="27"/>
      <c r="W60" s="30"/>
    </row>
    <row r="61" spans="2:23" ht="12.75" customHeight="1" x14ac:dyDescent="0.2">
      <c r="B61" s="10">
        <v>55</v>
      </c>
      <c r="C61" s="11" t="s">
        <v>730</v>
      </c>
      <c r="D61" s="11">
        <v>1</v>
      </c>
      <c r="E61" s="11" t="s">
        <v>731</v>
      </c>
      <c r="F61" s="12">
        <v>162326.22000000003</v>
      </c>
      <c r="G61" s="13" t="s">
        <v>35</v>
      </c>
      <c r="H61" s="13" t="s">
        <v>35</v>
      </c>
      <c r="I61" s="14">
        <v>0</v>
      </c>
      <c r="J61" s="14">
        <v>0</v>
      </c>
      <c r="K61" s="14">
        <v>0</v>
      </c>
      <c r="L61" s="14">
        <v>0</v>
      </c>
      <c r="M61" s="14">
        <v>0</v>
      </c>
      <c r="N61" s="14">
        <v>0</v>
      </c>
      <c r="O61" s="14">
        <v>23375.009999999951</v>
      </c>
      <c r="P61" s="14">
        <v>0</v>
      </c>
      <c r="Q61" s="14">
        <v>0</v>
      </c>
      <c r="R61" s="14">
        <v>0</v>
      </c>
      <c r="S61" s="14">
        <v>0</v>
      </c>
      <c r="T61" s="14">
        <v>0</v>
      </c>
      <c r="U61" s="14">
        <v>0</v>
      </c>
      <c r="V61" s="15">
        <f>+SUM(F61:U91)</f>
        <v>185701.22999999998</v>
      </c>
      <c r="W61" s="30"/>
    </row>
    <row r="62" spans="2:23" ht="12.75" customHeight="1" x14ac:dyDescent="0.2">
      <c r="B62" s="10">
        <v>56</v>
      </c>
      <c r="C62" s="11" t="s">
        <v>732</v>
      </c>
      <c r="D62" s="11">
        <v>0.79</v>
      </c>
      <c r="E62" s="11" t="s">
        <v>731</v>
      </c>
      <c r="F62" s="19"/>
      <c r="G62" s="20"/>
      <c r="H62" s="20"/>
      <c r="I62" s="21"/>
      <c r="J62" s="21"/>
      <c r="K62" s="21"/>
      <c r="L62" s="21"/>
      <c r="M62" s="21"/>
      <c r="N62" s="21"/>
      <c r="O62" s="21"/>
      <c r="P62" s="21"/>
      <c r="Q62" s="21"/>
      <c r="R62" s="21"/>
      <c r="S62" s="21"/>
      <c r="T62" s="21"/>
      <c r="U62" s="21"/>
      <c r="V62" s="22"/>
      <c r="W62" s="30"/>
    </row>
    <row r="63" spans="2:23" ht="12.75" customHeight="1" x14ac:dyDescent="0.2">
      <c r="B63" s="10">
        <v>57</v>
      </c>
      <c r="C63" s="11" t="s">
        <v>730</v>
      </c>
      <c r="D63" s="11">
        <v>1</v>
      </c>
      <c r="E63" s="11" t="s">
        <v>731</v>
      </c>
      <c r="F63" s="19"/>
      <c r="G63" s="20"/>
      <c r="H63" s="20"/>
      <c r="I63" s="21"/>
      <c r="J63" s="21"/>
      <c r="K63" s="21"/>
      <c r="L63" s="21"/>
      <c r="M63" s="21"/>
      <c r="N63" s="21"/>
      <c r="O63" s="21"/>
      <c r="P63" s="21"/>
      <c r="Q63" s="21"/>
      <c r="R63" s="21"/>
      <c r="S63" s="21"/>
      <c r="T63" s="21"/>
      <c r="U63" s="21"/>
      <c r="V63" s="22"/>
      <c r="W63" s="30"/>
    </row>
    <row r="64" spans="2:23" ht="12.75" customHeight="1" x14ac:dyDescent="0.2">
      <c r="B64" s="10">
        <v>58</v>
      </c>
      <c r="C64" s="11" t="s">
        <v>730</v>
      </c>
      <c r="D64" s="11">
        <v>1</v>
      </c>
      <c r="E64" s="11" t="s">
        <v>731</v>
      </c>
      <c r="F64" s="19"/>
      <c r="G64" s="20"/>
      <c r="H64" s="20"/>
      <c r="I64" s="21"/>
      <c r="J64" s="21"/>
      <c r="K64" s="21"/>
      <c r="L64" s="21"/>
      <c r="M64" s="21"/>
      <c r="N64" s="21"/>
      <c r="O64" s="21"/>
      <c r="P64" s="21"/>
      <c r="Q64" s="21"/>
      <c r="R64" s="21"/>
      <c r="S64" s="21"/>
      <c r="T64" s="21"/>
      <c r="U64" s="21"/>
      <c r="V64" s="22"/>
      <c r="W64" s="30"/>
    </row>
    <row r="65" spans="2:23" ht="12.75" customHeight="1" x14ac:dyDescent="0.2">
      <c r="B65" s="10">
        <v>59</v>
      </c>
      <c r="C65" s="11" t="s">
        <v>733</v>
      </c>
      <c r="D65" s="11">
        <v>0.83</v>
      </c>
      <c r="E65" s="11" t="s">
        <v>731</v>
      </c>
      <c r="F65" s="19"/>
      <c r="G65" s="20"/>
      <c r="H65" s="20"/>
      <c r="I65" s="21"/>
      <c r="J65" s="21"/>
      <c r="K65" s="21"/>
      <c r="L65" s="21"/>
      <c r="M65" s="21"/>
      <c r="N65" s="21"/>
      <c r="O65" s="21"/>
      <c r="P65" s="21"/>
      <c r="Q65" s="21"/>
      <c r="R65" s="21"/>
      <c r="S65" s="21"/>
      <c r="T65" s="21"/>
      <c r="U65" s="21"/>
      <c r="V65" s="22"/>
      <c r="W65" s="30"/>
    </row>
    <row r="66" spans="2:23" ht="12.75" customHeight="1" x14ac:dyDescent="0.2">
      <c r="B66" s="10">
        <v>60</v>
      </c>
      <c r="C66" s="11" t="s">
        <v>734</v>
      </c>
      <c r="D66" s="11">
        <v>1</v>
      </c>
      <c r="E66" s="11" t="s">
        <v>731</v>
      </c>
      <c r="F66" s="19"/>
      <c r="G66" s="20"/>
      <c r="H66" s="20"/>
      <c r="I66" s="21"/>
      <c r="J66" s="21"/>
      <c r="K66" s="21"/>
      <c r="L66" s="21"/>
      <c r="M66" s="21"/>
      <c r="N66" s="21"/>
      <c r="O66" s="21"/>
      <c r="P66" s="21"/>
      <c r="Q66" s="21"/>
      <c r="R66" s="21"/>
      <c r="S66" s="21"/>
      <c r="T66" s="21"/>
      <c r="U66" s="21"/>
      <c r="V66" s="22"/>
      <c r="W66" s="30"/>
    </row>
    <row r="67" spans="2:23" ht="12.75" customHeight="1" x14ac:dyDescent="0.2">
      <c r="B67" s="10">
        <v>61</v>
      </c>
      <c r="C67" s="11" t="s">
        <v>730</v>
      </c>
      <c r="D67" s="11">
        <v>1</v>
      </c>
      <c r="E67" s="11" t="s">
        <v>731</v>
      </c>
      <c r="F67" s="19"/>
      <c r="G67" s="20"/>
      <c r="H67" s="20"/>
      <c r="I67" s="21"/>
      <c r="J67" s="21"/>
      <c r="K67" s="21"/>
      <c r="L67" s="21"/>
      <c r="M67" s="21"/>
      <c r="N67" s="21"/>
      <c r="O67" s="21"/>
      <c r="P67" s="21"/>
      <c r="Q67" s="21"/>
      <c r="R67" s="21"/>
      <c r="S67" s="21"/>
      <c r="T67" s="21"/>
      <c r="U67" s="21"/>
      <c r="V67" s="22"/>
      <c r="W67" s="30"/>
    </row>
    <row r="68" spans="2:23" ht="12.75" customHeight="1" x14ac:dyDescent="0.2">
      <c r="B68" s="10">
        <v>62</v>
      </c>
      <c r="C68" s="11" t="s">
        <v>735</v>
      </c>
      <c r="D68" s="11">
        <v>1</v>
      </c>
      <c r="E68" s="11" t="s">
        <v>731</v>
      </c>
      <c r="F68" s="19"/>
      <c r="G68" s="20"/>
      <c r="H68" s="20"/>
      <c r="I68" s="21"/>
      <c r="J68" s="21"/>
      <c r="K68" s="21"/>
      <c r="L68" s="21"/>
      <c r="M68" s="21"/>
      <c r="N68" s="21"/>
      <c r="O68" s="21"/>
      <c r="P68" s="21"/>
      <c r="Q68" s="21"/>
      <c r="R68" s="21"/>
      <c r="S68" s="21"/>
      <c r="T68" s="21"/>
      <c r="U68" s="21"/>
      <c r="V68" s="22"/>
      <c r="W68" s="30"/>
    </row>
    <row r="69" spans="2:23" ht="12.75" customHeight="1" x14ac:dyDescent="0.2">
      <c r="B69" s="10">
        <v>63</v>
      </c>
      <c r="C69" s="11" t="s">
        <v>734</v>
      </c>
      <c r="D69" s="11">
        <v>1</v>
      </c>
      <c r="E69" s="11" t="s">
        <v>731</v>
      </c>
      <c r="F69" s="19"/>
      <c r="G69" s="20"/>
      <c r="H69" s="20"/>
      <c r="I69" s="21"/>
      <c r="J69" s="21"/>
      <c r="K69" s="21"/>
      <c r="L69" s="21"/>
      <c r="M69" s="21"/>
      <c r="N69" s="21"/>
      <c r="O69" s="21"/>
      <c r="P69" s="21"/>
      <c r="Q69" s="21"/>
      <c r="R69" s="21"/>
      <c r="S69" s="21"/>
      <c r="T69" s="21"/>
      <c r="U69" s="21"/>
      <c r="V69" s="22"/>
      <c r="W69" s="30"/>
    </row>
    <row r="70" spans="2:23" ht="12.75" customHeight="1" x14ac:dyDescent="0.2">
      <c r="B70" s="10">
        <v>64</v>
      </c>
      <c r="C70" s="11" t="s">
        <v>736</v>
      </c>
      <c r="D70" s="11">
        <v>7.0000000000000007E-2</v>
      </c>
      <c r="E70" s="11" t="s">
        <v>731</v>
      </c>
      <c r="F70" s="19"/>
      <c r="G70" s="20"/>
      <c r="H70" s="20"/>
      <c r="I70" s="21"/>
      <c r="J70" s="21"/>
      <c r="K70" s="21"/>
      <c r="L70" s="21"/>
      <c r="M70" s="21"/>
      <c r="N70" s="21"/>
      <c r="O70" s="21"/>
      <c r="P70" s="21"/>
      <c r="Q70" s="21"/>
      <c r="R70" s="21"/>
      <c r="S70" s="21"/>
      <c r="T70" s="21"/>
      <c r="U70" s="21"/>
      <c r="V70" s="22"/>
      <c r="W70" s="30"/>
    </row>
    <row r="71" spans="2:23" ht="12.75" customHeight="1" x14ac:dyDescent="0.2">
      <c r="B71" s="10">
        <v>65</v>
      </c>
      <c r="C71" s="11" t="s">
        <v>737</v>
      </c>
      <c r="D71" s="11">
        <v>0.21</v>
      </c>
      <c r="E71" s="11" t="s">
        <v>731</v>
      </c>
      <c r="F71" s="19"/>
      <c r="G71" s="20"/>
      <c r="H71" s="20"/>
      <c r="I71" s="21"/>
      <c r="J71" s="21"/>
      <c r="K71" s="21"/>
      <c r="L71" s="21"/>
      <c r="M71" s="21"/>
      <c r="N71" s="21"/>
      <c r="O71" s="21"/>
      <c r="P71" s="21"/>
      <c r="Q71" s="21"/>
      <c r="R71" s="21"/>
      <c r="S71" s="21"/>
      <c r="T71" s="21"/>
      <c r="U71" s="21"/>
      <c r="V71" s="22"/>
      <c r="W71" s="30"/>
    </row>
    <row r="72" spans="2:23" ht="12.75" customHeight="1" x14ac:dyDescent="0.2">
      <c r="B72" s="10">
        <v>66</v>
      </c>
      <c r="C72" s="11" t="s">
        <v>738</v>
      </c>
      <c r="D72" s="11">
        <v>1</v>
      </c>
      <c r="E72" s="11" t="s">
        <v>731</v>
      </c>
      <c r="F72" s="19"/>
      <c r="G72" s="20"/>
      <c r="H72" s="20"/>
      <c r="I72" s="21"/>
      <c r="J72" s="21"/>
      <c r="K72" s="21"/>
      <c r="L72" s="21"/>
      <c r="M72" s="21"/>
      <c r="N72" s="21"/>
      <c r="O72" s="21"/>
      <c r="P72" s="21"/>
      <c r="Q72" s="21"/>
      <c r="R72" s="21"/>
      <c r="S72" s="21"/>
      <c r="T72" s="21"/>
      <c r="U72" s="21"/>
      <c r="V72" s="22"/>
      <c r="W72" s="30"/>
    </row>
    <row r="73" spans="2:23" ht="12.75" customHeight="1" x14ac:dyDescent="0.2">
      <c r="B73" s="10">
        <v>67</v>
      </c>
      <c r="C73" s="11" t="s">
        <v>730</v>
      </c>
      <c r="D73" s="11">
        <v>0.46</v>
      </c>
      <c r="E73" s="11" t="s">
        <v>731</v>
      </c>
      <c r="F73" s="19"/>
      <c r="G73" s="20"/>
      <c r="H73" s="20"/>
      <c r="I73" s="21"/>
      <c r="J73" s="21"/>
      <c r="K73" s="21"/>
      <c r="L73" s="21"/>
      <c r="M73" s="21"/>
      <c r="N73" s="21"/>
      <c r="O73" s="21"/>
      <c r="P73" s="21"/>
      <c r="Q73" s="21"/>
      <c r="R73" s="21"/>
      <c r="S73" s="21"/>
      <c r="T73" s="21"/>
      <c r="U73" s="21"/>
      <c r="V73" s="22"/>
      <c r="W73" s="30"/>
    </row>
    <row r="74" spans="2:23" ht="12.75" customHeight="1" x14ac:dyDescent="0.2">
      <c r="B74" s="10">
        <v>68</v>
      </c>
      <c r="C74" s="11" t="s">
        <v>739</v>
      </c>
      <c r="D74" s="11">
        <v>0.02</v>
      </c>
      <c r="E74" s="11" t="s">
        <v>731</v>
      </c>
      <c r="F74" s="19"/>
      <c r="G74" s="20"/>
      <c r="H74" s="20"/>
      <c r="I74" s="21"/>
      <c r="J74" s="21"/>
      <c r="K74" s="21"/>
      <c r="L74" s="21"/>
      <c r="M74" s="21"/>
      <c r="N74" s="21"/>
      <c r="O74" s="21"/>
      <c r="P74" s="21"/>
      <c r="Q74" s="21"/>
      <c r="R74" s="21"/>
      <c r="S74" s="21"/>
      <c r="T74" s="21"/>
      <c r="U74" s="21"/>
      <c r="V74" s="22"/>
      <c r="W74" s="30"/>
    </row>
    <row r="75" spans="2:23" ht="12.75" customHeight="1" x14ac:dyDescent="0.2">
      <c r="B75" s="10">
        <v>69</v>
      </c>
      <c r="C75" s="11" t="s">
        <v>740</v>
      </c>
      <c r="D75" s="11">
        <v>0.87</v>
      </c>
      <c r="E75" s="11" t="s">
        <v>731</v>
      </c>
      <c r="F75" s="19"/>
      <c r="G75" s="20"/>
      <c r="H75" s="20"/>
      <c r="I75" s="21"/>
      <c r="J75" s="21"/>
      <c r="K75" s="21"/>
      <c r="L75" s="21"/>
      <c r="M75" s="21"/>
      <c r="N75" s="21"/>
      <c r="O75" s="21"/>
      <c r="P75" s="21"/>
      <c r="Q75" s="21"/>
      <c r="R75" s="21"/>
      <c r="S75" s="21"/>
      <c r="T75" s="21"/>
      <c r="U75" s="21"/>
      <c r="V75" s="22"/>
      <c r="W75" s="30"/>
    </row>
    <row r="76" spans="2:23" ht="12.75" customHeight="1" x14ac:dyDescent="0.2">
      <c r="B76" s="10">
        <v>70</v>
      </c>
      <c r="C76" s="11" t="s">
        <v>741</v>
      </c>
      <c r="D76" s="11">
        <v>0.24</v>
      </c>
      <c r="E76" s="11" t="s">
        <v>731</v>
      </c>
      <c r="F76" s="19"/>
      <c r="G76" s="20"/>
      <c r="H76" s="20"/>
      <c r="I76" s="21"/>
      <c r="J76" s="21"/>
      <c r="K76" s="21"/>
      <c r="L76" s="21"/>
      <c r="M76" s="21"/>
      <c r="N76" s="21"/>
      <c r="O76" s="21"/>
      <c r="P76" s="21"/>
      <c r="Q76" s="21"/>
      <c r="R76" s="21"/>
      <c r="S76" s="21"/>
      <c r="T76" s="21"/>
      <c r="U76" s="21"/>
      <c r="V76" s="22"/>
      <c r="W76" s="30"/>
    </row>
    <row r="77" spans="2:23" ht="12.75" customHeight="1" x14ac:dyDescent="0.2">
      <c r="B77" s="10">
        <v>71</v>
      </c>
      <c r="C77" s="11" t="s">
        <v>730</v>
      </c>
      <c r="D77" s="11">
        <v>0.63</v>
      </c>
      <c r="E77" s="11" t="s">
        <v>731</v>
      </c>
      <c r="F77" s="19"/>
      <c r="G77" s="20"/>
      <c r="H77" s="20"/>
      <c r="I77" s="21"/>
      <c r="J77" s="21"/>
      <c r="K77" s="21"/>
      <c r="L77" s="21"/>
      <c r="M77" s="21"/>
      <c r="N77" s="21"/>
      <c r="O77" s="21"/>
      <c r="P77" s="21"/>
      <c r="Q77" s="21"/>
      <c r="R77" s="21"/>
      <c r="S77" s="21"/>
      <c r="T77" s="21"/>
      <c r="U77" s="21"/>
      <c r="V77" s="22"/>
      <c r="W77" s="30"/>
    </row>
    <row r="78" spans="2:23" ht="12.75" customHeight="1" x14ac:dyDescent="0.2">
      <c r="B78" s="10">
        <v>72</v>
      </c>
      <c r="C78" s="11" t="s">
        <v>742</v>
      </c>
      <c r="D78" s="11">
        <v>0.27</v>
      </c>
      <c r="E78" s="11" t="s">
        <v>731</v>
      </c>
      <c r="F78" s="19"/>
      <c r="G78" s="20"/>
      <c r="H78" s="20"/>
      <c r="I78" s="21"/>
      <c r="J78" s="21"/>
      <c r="K78" s="21"/>
      <c r="L78" s="21"/>
      <c r="M78" s="21"/>
      <c r="N78" s="21"/>
      <c r="O78" s="21"/>
      <c r="P78" s="21"/>
      <c r="Q78" s="21"/>
      <c r="R78" s="21"/>
      <c r="S78" s="21"/>
      <c r="T78" s="21"/>
      <c r="U78" s="21"/>
      <c r="V78" s="22"/>
      <c r="W78" s="30"/>
    </row>
    <row r="79" spans="2:23" ht="12.75" customHeight="1" x14ac:dyDescent="0.2">
      <c r="B79" s="10">
        <v>73</v>
      </c>
      <c r="C79" s="11" t="s">
        <v>743</v>
      </c>
      <c r="D79" s="11">
        <v>0.68</v>
      </c>
      <c r="E79" s="11" t="s">
        <v>731</v>
      </c>
      <c r="F79" s="19"/>
      <c r="G79" s="20"/>
      <c r="H79" s="20"/>
      <c r="I79" s="21"/>
      <c r="J79" s="21"/>
      <c r="K79" s="21"/>
      <c r="L79" s="21"/>
      <c r="M79" s="21"/>
      <c r="N79" s="21"/>
      <c r="O79" s="21"/>
      <c r="P79" s="21"/>
      <c r="Q79" s="21"/>
      <c r="R79" s="21"/>
      <c r="S79" s="21"/>
      <c r="T79" s="21"/>
      <c r="U79" s="21"/>
      <c r="V79" s="22"/>
      <c r="W79" s="30"/>
    </row>
    <row r="80" spans="2:23" ht="12.75" customHeight="1" x14ac:dyDescent="0.2">
      <c r="B80" s="10">
        <v>74</v>
      </c>
      <c r="C80" s="11" t="s">
        <v>730</v>
      </c>
      <c r="D80" s="11">
        <v>1</v>
      </c>
      <c r="E80" s="11" t="s">
        <v>731</v>
      </c>
      <c r="F80" s="19"/>
      <c r="G80" s="20"/>
      <c r="H80" s="20"/>
      <c r="I80" s="21"/>
      <c r="J80" s="21"/>
      <c r="K80" s="21"/>
      <c r="L80" s="21"/>
      <c r="M80" s="21"/>
      <c r="N80" s="21"/>
      <c r="O80" s="21"/>
      <c r="P80" s="21"/>
      <c r="Q80" s="21"/>
      <c r="R80" s="21"/>
      <c r="S80" s="21"/>
      <c r="T80" s="21"/>
      <c r="U80" s="21"/>
      <c r="V80" s="22"/>
      <c r="W80" s="30"/>
    </row>
    <row r="81" spans="2:23" ht="12.75" customHeight="1" x14ac:dyDescent="0.2">
      <c r="B81" s="10">
        <v>75</v>
      </c>
      <c r="C81" s="11" t="s">
        <v>744</v>
      </c>
      <c r="D81" s="11">
        <v>0.38</v>
      </c>
      <c r="E81" s="11" t="s">
        <v>731</v>
      </c>
      <c r="F81" s="19"/>
      <c r="G81" s="20"/>
      <c r="H81" s="20"/>
      <c r="I81" s="21"/>
      <c r="J81" s="21"/>
      <c r="K81" s="21"/>
      <c r="L81" s="21"/>
      <c r="M81" s="21"/>
      <c r="N81" s="21"/>
      <c r="O81" s="21"/>
      <c r="P81" s="21"/>
      <c r="Q81" s="21"/>
      <c r="R81" s="21"/>
      <c r="S81" s="21"/>
      <c r="T81" s="21"/>
      <c r="U81" s="21"/>
      <c r="V81" s="22"/>
      <c r="W81" s="30"/>
    </row>
    <row r="82" spans="2:23" ht="12.75" customHeight="1" x14ac:dyDescent="0.2">
      <c r="B82" s="10">
        <v>76</v>
      </c>
      <c r="C82" s="11" t="s">
        <v>736</v>
      </c>
      <c r="D82" s="11">
        <v>0.54</v>
      </c>
      <c r="E82" s="11" t="s">
        <v>731</v>
      </c>
      <c r="F82" s="19"/>
      <c r="G82" s="20"/>
      <c r="H82" s="20"/>
      <c r="I82" s="21"/>
      <c r="J82" s="21"/>
      <c r="K82" s="21"/>
      <c r="L82" s="21"/>
      <c r="M82" s="21"/>
      <c r="N82" s="21"/>
      <c r="O82" s="21"/>
      <c r="P82" s="21"/>
      <c r="Q82" s="21"/>
      <c r="R82" s="21"/>
      <c r="S82" s="21"/>
      <c r="T82" s="21"/>
      <c r="U82" s="21"/>
      <c r="V82" s="22"/>
      <c r="W82" s="30"/>
    </row>
    <row r="83" spans="2:23" ht="12.75" customHeight="1" x14ac:dyDescent="0.2">
      <c r="B83" s="10">
        <v>77</v>
      </c>
      <c r="C83" s="11" t="s">
        <v>730</v>
      </c>
      <c r="D83" s="11">
        <v>0.83</v>
      </c>
      <c r="E83" s="11" t="s">
        <v>731</v>
      </c>
      <c r="F83" s="19"/>
      <c r="G83" s="20"/>
      <c r="H83" s="20"/>
      <c r="I83" s="21"/>
      <c r="J83" s="21"/>
      <c r="K83" s="21"/>
      <c r="L83" s="21"/>
      <c r="M83" s="21"/>
      <c r="N83" s="21"/>
      <c r="O83" s="21"/>
      <c r="P83" s="21"/>
      <c r="Q83" s="21"/>
      <c r="R83" s="21"/>
      <c r="S83" s="21"/>
      <c r="T83" s="21"/>
      <c r="U83" s="21"/>
      <c r="V83" s="22"/>
      <c r="W83" s="30"/>
    </row>
    <row r="84" spans="2:23" ht="12.75" customHeight="1" x14ac:dyDescent="0.2">
      <c r="B84" s="10">
        <v>78</v>
      </c>
      <c r="C84" s="11" t="s">
        <v>730</v>
      </c>
      <c r="D84" s="11">
        <v>1</v>
      </c>
      <c r="E84" s="11" t="s">
        <v>731</v>
      </c>
      <c r="F84" s="19"/>
      <c r="G84" s="20"/>
      <c r="H84" s="20"/>
      <c r="I84" s="21"/>
      <c r="J84" s="21"/>
      <c r="K84" s="21"/>
      <c r="L84" s="21"/>
      <c r="M84" s="21"/>
      <c r="N84" s="21"/>
      <c r="O84" s="21"/>
      <c r="P84" s="21"/>
      <c r="Q84" s="21"/>
      <c r="R84" s="21"/>
      <c r="S84" s="21"/>
      <c r="T84" s="21"/>
      <c r="U84" s="21"/>
      <c r="V84" s="22"/>
      <c r="W84" s="30"/>
    </row>
    <row r="85" spans="2:23" ht="12.75" customHeight="1" x14ac:dyDescent="0.2">
      <c r="B85" s="10">
        <v>79</v>
      </c>
      <c r="C85" s="11" t="s">
        <v>745</v>
      </c>
      <c r="D85" s="11">
        <v>0.66</v>
      </c>
      <c r="E85" s="11" t="s">
        <v>731</v>
      </c>
      <c r="F85" s="19"/>
      <c r="G85" s="20"/>
      <c r="H85" s="20"/>
      <c r="I85" s="21"/>
      <c r="J85" s="21"/>
      <c r="K85" s="21"/>
      <c r="L85" s="21"/>
      <c r="M85" s="21"/>
      <c r="N85" s="21"/>
      <c r="O85" s="21"/>
      <c r="P85" s="21"/>
      <c r="Q85" s="21"/>
      <c r="R85" s="21"/>
      <c r="S85" s="21"/>
      <c r="T85" s="21"/>
      <c r="U85" s="21"/>
      <c r="V85" s="22"/>
      <c r="W85" s="30"/>
    </row>
    <row r="86" spans="2:23" ht="12.75" customHeight="1" x14ac:dyDescent="0.2">
      <c r="B86" s="10">
        <v>80</v>
      </c>
      <c r="C86" s="11" t="s">
        <v>742</v>
      </c>
      <c r="D86" s="11">
        <v>0.21</v>
      </c>
      <c r="E86" s="11" t="s">
        <v>731</v>
      </c>
      <c r="F86" s="19"/>
      <c r="G86" s="20"/>
      <c r="H86" s="20"/>
      <c r="I86" s="21"/>
      <c r="J86" s="21"/>
      <c r="K86" s="21"/>
      <c r="L86" s="21"/>
      <c r="M86" s="21"/>
      <c r="N86" s="21"/>
      <c r="O86" s="21"/>
      <c r="P86" s="21"/>
      <c r="Q86" s="21"/>
      <c r="R86" s="21"/>
      <c r="S86" s="21"/>
      <c r="T86" s="21"/>
      <c r="U86" s="21"/>
      <c r="V86" s="22"/>
      <c r="W86" s="30"/>
    </row>
    <row r="87" spans="2:23" ht="12.75" customHeight="1" x14ac:dyDescent="0.2">
      <c r="B87" s="10">
        <v>81</v>
      </c>
      <c r="C87" s="11" t="s">
        <v>746</v>
      </c>
      <c r="D87" s="11">
        <v>0.2</v>
      </c>
      <c r="E87" s="11" t="s">
        <v>731</v>
      </c>
      <c r="F87" s="19"/>
      <c r="G87" s="20"/>
      <c r="H87" s="20"/>
      <c r="I87" s="21"/>
      <c r="J87" s="21"/>
      <c r="K87" s="21"/>
      <c r="L87" s="21"/>
      <c r="M87" s="21"/>
      <c r="N87" s="21"/>
      <c r="O87" s="21"/>
      <c r="P87" s="21"/>
      <c r="Q87" s="21"/>
      <c r="R87" s="21"/>
      <c r="S87" s="21"/>
      <c r="T87" s="21"/>
      <c r="U87" s="21"/>
      <c r="V87" s="22"/>
      <c r="W87" s="30"/>
    </row>
    <row r="88" spans="2:23" ht="12.75" customHeight="1" x14ac:dyDescent="0.2">
      <c r="B88" s="10">
        <v>82</v>
      </c>
      <c r="C88" s="11" t="s">
        <v>747</v>
      </c>
      <c r="D88" s="11">
        <v>0.54</v>
      </c>
      <c r="E88" s="11" t="s">
        <v>731</v>
      </c>
      <c r="F88" s="19"/>
      <c r="G88" s="20"/>
      <c r="H88" s="20"/>
      <c r="I88" s="21"/>
      <c r="J88" s="21"/>
      <c r="K88" s="21"/>
      <c r="L88" s="21"/>
      <c r="M88" s="21"/>
      <c r="N88" s="21"/>
      <c r="O88" s="21"/>
      <c r="P88" s="21"/>
      <c r="Q88" s="21"/>
      <c r="R88" s="21"/>
      <c r="S88" s="21"/>
      <c r="T88" s="21"/>
      <c r="U88" s="21"/>
      <c r="V88" s="22"/>
      <c r="W88" s="30"/>
    </row>
    <row r="89" spans="2:23" ht="12.75" customHeight="1" x14ac:dyDescent="0.2">
      <c r="B89" s="10">
        <v>83</v>
      </c>
      <c r="C89" s="11" t="s">
        <v>746</v>
      </c>
      <c r="D89" s="11">
        <v>0.54</v>
      </c>
      <c r="E89" s="11" t="s">
        <v>731</v>
      </c>
      <c r="F89" s="19"/>
      <c r="G89" s="20"/>
      <c r="H89" s="20"/>
      <c r="I89" s="21"/>
      <c r="J89" s="21"/>
      <c r="K89" s="21"/>
      <c r="L89" s="21"/>
      <c r="M89" s="21"/>
      <c r="N89" s="21"/>
      <c r="O89" s="21"/>
      <c r="P89" s="21"/>
      <c r="Q89" s="21"/>
      <c r="R89" s="21"/>
      <c r="S89" s="21"/>
      <c r="T89" s="21"/>
      <c r="U89" s="21"/>
      <c r="V89" s="22"/>
      <c r="W89" s="30"/>
    </row>
    <row r="90" spans="2:23" ht="12.75" customHeight="1" x14ac:dyDescent="0.2">
      <c r="B90" s="10">
        <v>84</v>
      </c>
      <c r="C90" s="11" t="s">
        <v>737</v>
      </c>
      <c r="D90" s="11">
        <v>0.28999999999999998</v>
      </c>
      <c r="E90" s="11" t="s">
        <v>731</v>
      </c>
      <c r="F90" s="19"/>
      <c r="G90" s="20"/>
      <c r="H90" s="20"/>
      <c r="I90" s="21"/>
      <c r="J90" s="21"/>
      <c r="K90" s="21"/>
      <c r="L90" s="21"/>
      <c r="M90" s="21"/>
      <c r="N90" s="21"/>
      <c r="O90" s="21"/>
      <c r="P90" s="21"/>
      <c r="Q90" s="21"/>
      <c r="R90" s="21"/>
      <c r="S90" s="21"/>
      <c r="T90" s="21"/>
      <c r="U90" s="21"/>
      <c r="V90" s="22"/>
      <c r="W90" s="30"/>
    </row>
    <row r="91" spans="2:23" ht="12.75" customHeight="1" x14ac:dyDescent="0.2">
      <c r="B91" s="10">
        <v>85</v>
      </c>
      <c r="C91" s="11" t="s">
        <v>712</v>
      </c>
      <c r="D91" s="11">
        <v>0.23</v>
      </c>
      <c r="E91" s="11" t="s">
        <v>731</v>
      </c>
      <c r="F91" s="24"/>
      <c r="G91" s="25"/>
      <c r="H91" s="25"/>
      <c r="I91" s="26"/>
      <c r="J91" s="26"/>
      <c r="K91" s="26"/>
      <c r="L91" s="26"/>
      <c r="M91" s="26"/>
      <c r="N91" s="26"/>
      <c r="O91" s="26"/>
      <c r="P91" s="26"/>
      <c r="Q91" s="26"/>
      <c r="R91" s="26"/>
      <c r="S91" s="26"/>
      <c r="T91" s="26"/>
      <c r="U91" s="26"/>
      <c r="V91" s="27"/>
      <c r="W91" s="30"/>
    </row>
    <row r="92" spans="2:23" ht="12.75" customHeight="1" x14ac:dyDescent="0.2">
      <c r="B92" s="10">
        <v>86</v>
      </c>
      <c r="C92" s="11" t="s">
        <v>748</v>
      </c>
      <c r="D92" s="11">
        <v>0.38</v>
      </c>
      <c r="E92" s="11" t="s">
        <v>749</v>
      </c>
      <c r="F92" s="12">
        <v>237620.51000000007</v>
      </c>
      <c r="G92" s="13" t="s">
        <v>35</v>
      </c>
      <c r="H92" s="13" t="s">
        <v>35</v>
      </c>
      <c r="I92" s="14">
        <v>0</v>
      </c>
      <c r="J92" s="14">
        <v>0</v>
      </c>
      <c r="K92" s="14">
        <v>0</v>
      </c>
      <c r="L92" s="14">
        <v>0</v>
      </c>
      <c r="M92" s="14">
        <v>0</v>
      </c>
      <c r="N92" s="14">
        <v>0</v>
      </c>
      <c r="O92" s="14">
        <v>-45475.040000000066</v>
      </c>
      <c r="P92" s="14">
        <v>0</v>
      </c>
      <c r="Q92" s="14">
        <v>0</v>
      </c>
      <c r="R92" s="14">
        <v>0</v>
      </c>
      <c r="S92" s="14">
        <v>0</v>
      </c>
      <c r="T92" s="14">
        <v>0</v>
      </c>
      <c r="U92" s="14">
        <v>0</v>
      </c>
      <c r="V92" s="15">
        <f>+SUM(F92:U121)</f>
        <v>192145.47</v>
      </c>
      <c r="W92" s="30"/>
    </row>
    <row r="93" spans="2:23" ht="12.75" customHeight="1" x14ac:dyDescent="0.2">
      <c r="B93" s="10">
        <v>87</v>
      </c>
      <c r="C93" s="11" t="s">
        <v>750</v>
      </c>
      <c r="D93" s="11">
        <v>1</v>
      </c>
      <c r="E93" s="11" t="s">
        <v>749</v>
      </c>
      <c r="F93" s="19"/>
      <c r="G93" s="20"/>
      <c r="H93" s="20"/>
      <c r="I93" s="21"/>
      <c r="J93" s="21"/>
      <c r="K93" s="21"/>
      <c r="L93" s="21"/>
      <c r="M93" s="21"/>
      <c r="N93" s="21"/>
      <c r="O93" s="21"/>
      <c r="P93" s="21"/>
      <c r="Q93" s="21"/>
      <c r="R93" s="21"/>
      <c r="S93" s="21"/>
      <c r="T93" s="21"/>
      <c r="U93" s="21"/>
      <c r="V93" s="22"/>
      <c r="W93" s="30"/>
    </row>
    <row r="94" spans="2:23" ht="12.75" customHeight="1" x14ac:dyDescent="0.2">
      <c r="B94" s="10">
        <v>88</v>
      </c>
      <c r="C94" s="11" t="s">
        <v>748</v>
      </c>
      <c r="D94" s="11">
        <v>0.57999999999999996</v>
      </c>
      <c r="E94" s="11" t="s">
        <v>749</v>
      </c>
      <c r="F94" s="19"/>
      <c r="G94" s="20"/>
      <c r="H94" s="20"/>
      <c r="I94" s="21"/>
      <c r="J94" s="21"/>
      <c r="K94" s="21"/>
      <c r="L94" s="21"/>
      <c r="M94" s="21"/>
      <c r="N94" s="21"/>
      <c r="O94" s="21"/>
      <c r="P94" s="21"/>
      <c r="Q94" s="21"/>
      <c r="R94" s="21"/>
      <c r="S94" s="21"/>
      <c r="T94" s="21"/>
      <c r="U94" s="21"/>
      <c r="V94" s="22"/>
      <c r="W94" s="30"/>
    </row>
    <row r="95" spans="2:23" ht="12.75" customHeight="1" x14ac:dyDescent="0.2">
      <c r="B95" s="10">
        <v>89</v>
      </c>
      <c r="C95" s="11" t="s">
        <v>751</v>
      </c>
      <c r="D95" s="11">
        <v>1</v>
      </c>
      <c r="E95" s="11" t="s">
        <v>749</v>
      </c>
      <c r="F95" s="19"/>
      <c r="G95" s="20"/>
      <c r="H95" s="20"/>
      <c r="I95" s="21"/>
      <c r="J95" s="21"/>
      <c r="K95" s="21"/>
      <c r="L95" s="21"/>
      <c r="M95" s="21"/>
      <c r="N95" s="21"/>
      <c r="O95" s="21"/>
      <c r="P95" s="21"/>
      <c r="Q95" s="21"/>
      <c r="R95" s="21"/>
      <c r="S95" s="21"/>
      <c r="T95" s="21"/>
      <c r="U95" s="21"/>
      <c r="V95" s="22"/>
      <c r="W95" s="30"/>
    </row>
    <row r="96" spans="2:23" ht="12.75" customHeight="1" x14ac:dyDescent="0.2">
      <c r="B96" s="10">
        <v>90</v>
      </c>
      <c r="C96" s="11" t="s">
        <v>750</v>
      </c>
      <c r="D96" s="11">
        <v>1</v>
      </c>
      <c r="E96" s="11" t="s">
        <v>749</v>
      </c>
      <c r="F96" s="19"/>
      <c r="G96" s="20"/>
      <c r="H96" s="20"/>
      <c r="I96" s="21"/>
      <c r="J96" s="21"/>
      <c r="K96" s="21"/>
      <c r="L96" s="21"/>
      <c r="M96" s="21"/>
      <c r="N96" s="21"/>
      <c r="O96" s="21"/>
      <c r="P96" s="21"/>
      <c r="Q96" s="21"/>
      <c r="R96" s="21"/>
      <c r="S96" s="21"/>
      <c r="T96" s="21"/>
      <c r="U96" s="21"/>
      <c r="V96" s="22"/>
      <c r="W96" s="30"/>
    </row>
    <row r="97" spans="2:23" ht="12.75" customHeight="1" x14ac:dyDescent="0.2">
      <c r="B97" s="10">
        <v>91</v>
      </c>
      <c r="C97" s="11" t="s">
        <v>750</v>
      </c>
      <c r="D97" s="11">
        <v>1</v>
      </c>
      <c r="E97" s="11" t="s">
        <v>749</v>
      </c>
      <c r="F97" s="19"/>
      <c r="G97" s="20"/>
      <c r="H97" s="20"/>
      <c r="I97" s="21"/>
      <c r="J97" s="21"/>
      <c r="K97" s="21"/>
      <c r="L97" s="21"/>
      <c r="M97" s="21"/>
      <c r="N97" s="21"/>
      <c r="O97" s="21"/>
      <c r="P97" s="21"/>
      <c r="Q97" s="21"/>
      <c r="R97" s="21"/>
      <c r="S97" s="21"/>
      <c r="T97" s="21"/>
      <c r="U97" s="21"/>
      <c r="V97" s="22"/>
      <c r="W97" s="30"/>
    </row>
    <row r="98" spans="2:23" ht="12.75" customHeight="1" x14ac:dyDescent="0.2">
      <c r="B98" s="10">
        <v>92</v>
      </c>
      <c r="C98" s="11" t="s">
        <v>716</v>
      </c>
      <c r="D98" s="11">
        <v>0.46</v>
      </c>
      <c r="E98" s="11" t="s">
        <v>749</v>
      </c>
      <c r="F98" s="19"/>
      <c r="G98" s="20"/>
      <c r="H98" s="20"/>
      <c r="I98" s="21"/>
      <c r="J98" s="21"/>
      <c r="K98" s="21"/>
      <c r="L98" s="21"/>
      <c r="M98" s="21"/>
      <c r="N98" s="21"/>
      <c r="O98" s="21"/>
      <c r="P98" s="21"/>
      <c r="Q98" s="21"/>
      <c r="R98" s="21"/>
      <c r="S98" s="21"/>
      <c r="T98" s="21"/>
      <c r="U98" s="21"/>
      <c r="V98" s="22"/>
      <c r="W98" s="30"/>
    </row>
    <row r="99" spans="2:23" ht="12.75" customHeight="1" x14ac:dyDescent="0.2">
      <c r="B99" s="10">
        <v>93</v>
      </c>
      <c r="C99" s="11" t="s">
        <v>751</v>
      </c>
      <c r="D99" s="11">
        <v>0.67</v>
      </c>
      <c r="E99" s="11" t="s">
        <v>749</v>
      </c>
      <c r="F99" s="19"/>
      <c r="G99" s="20"/>
      <c r="H99" s="20"/>
      <c r="I99" s="21"/>
      <c r="J99" s="21"/>
      <c r="K99" s="21"/>
      <c r="L99" s="21"/>
      <c r="M99" s="21"/>
      <c r="N99" s="21"/>
      <c r="O99" s="21"/>
      <c r="P99" s="21"/>
      <c r="Q99" s="21"/>
      <c r="R99" s="21"/>
      <c r="S99" s="21"/>
      <c r="T99" s="21"/>
      <c r="U99" s="21"/>
      <c r="V99" s="22"/>
      <c r="W99" s="30"/>
    </row>
    <row r="100" spans="2:23" ht="12.75" customHeight="1" x14ac:dyDescent="0.2">
      <c r="B100" s="10">
        <v>94</v>
      </c>
      <c r="C100" s="11" t="s">
        <v>752</v>
      </c>
      <c r="D100" s="11">
        <v>1</v>
      </c>
      <c r="E100" s="11" t="s">
        <v>749</v>
      </c>
      <c r="F100" s="19"/>
      <c r="G100" s="20"/>
      <c r="H100" s="20"/>
      <c r="I100" s="21"/>
      <c r="J100" s="21"/>
      <c r="K100" s="21"/>
      <c r="L100" s="21"/>
      <c r="M100" s="21"/>
      <c r="N100" s="21"/>
      <c r="O100" s="21"/>
      <c r="P100" s="21"/>
      <c r="Q100" s="21"/>
      <c r="R100" s="21"/>
      <c r="S100" s="21"/>
      <c r="T100" s="21"/>
      <c r="U100" s="21"/>
      <c r="V100" s="22"/>
      <c r="W100" s="30"/>
    </row>
    <row r="101" spans="2:23" ht="12.75" customHeight="1" x14ac:dyDescent="0.2">
      <c r="B101" s="10">
        <v>95</v>
      </c>
      <c r="C101" s="11" t="s">
        <v>716</v>
      </c>
      <c r="D101" s="11">
        <v>1</v>
      </c>
      <c r="E101" s="11" t="s">
        <v>749</v>
      </c>
      <c r="F101" s="19"/>
      <c r="G101" s="20"/>
      <c r="H101" s="20"/>
      <c r="I101" s="21"/>
      <c r="J101" s="21"/>
      <c r="K101" s="21"/>
      <c r="L101" s="21"/>
      <c r="M101" s="21"/>
      <c r="N101" s="21"/>
      <c r="O101" s="21"/>
      <c r="P101" s="21"/>
      <c r="Q101" s="21"/>
      <c r="R101" s="21"/>
      <c r="S101" s="21"/>
      <c r="T101" s="21"/>
      <c r="U101" s="21"/>
      <c r="V101" s="22"/>
      <c r="W101" s="30"/>
    </row>
    <row r="102" spans="2:23" ht="12.75" customHeight="1" x14ac:dyDescent="0.2">
      <c r="B102" s="10">
        <v>96</v>
      </c>
      <c r="C102" s="11" t="s">
        <v>751</v>
      </c>
      <c r="D102" s="11">
        <v>0.1</v>
      </c>
      <c r="E102" s="11" t="s">
        <v>749</v>
      </c>
      <c r="F102" s="19"/>
      <c r="G102" s="20"/>
      <c r="H102" s="20"/>
      <c r="I102" s="21"/>
      <c r="J102" s="21"/>
      <c r="K102" s="21"/>
      <c r="L102" s="21"/>
      <c r="M102" s="21"/>
      <c r="N102" s="21"/>
      <c r="O102" s="21"/>
      <c r="P102" s="21"/>
      <c r="Q102" s="21"/>
      <c r="R102" s="21"/>
      <c r="S102" s="21"/>
      <c r="T102" s="21"/>
      <c r="U102" s="21"/>
      <c r="V102" s="22"/>
      <c r="W102" s="30"/>
    </row>
    <row r="103" spans="2:23" ht="12.75" customHeight="1" x14ac:dyDescent="0.2">
      <c r="B103" s="10">
        <v>97</v>
      </c>
      <c r="C103" s="11" t="s">
        <v>750</v>
      </c>
      <c r="D103" s="11">
        <v>1</v>
      </c>
      <c r="E103" s="11" t="s">
        <v>749</v>
      </c>
      <c r="F103" s="19"/>
      <c r="G103" s="20"/>
      <c r="H103" s="20"/>
      <c r="I103" s="21"/>
      <c r="J103" s="21"/>
      <c r="K103" s="21"/>
      <c r="L103" s="21"/>
      <c r="M103" s="21"/>
      <c r="N103" s="21"/>
      <c r="O103" s="21"/>
      <c r="P103" s="21"/>
      <c r="Q103" s="21"/>
      <c r="R103" s="21"/>
      <c r="S103" s="21"/>
      <c r="T103" s="21"/>
      <c r="U103" s="21"/>
      <c r="V103" s="22"/>
      <c r="W103" s="30"/>
    </row>
    <row r="104" spans="2:23" ht="12.75" customHeight="1" x14ac:dyDescent="0.2">
      <c r="B104" s="10">
        <v>98</v>
      </c>
      <c r="C104" s="11" t="s">
        <v>738</v>
      </c>
      <c r="D104" s="11">
        <v>0.54</v>
      </c>
      <c r="E104" s="11" t="s">
        <v>749</v>
      </c>
      <c r="F104" s="19"/>
      <c r="G104" s="20"/>
      <c r="H104" s="20"/>
      <c r="I104" s="21"/>
      <c r="J104" s="21"/>
      <c r="K104" s="21"/>
      <c r="L104" s="21"/>
      <c r="M104" s="21"/>
      <c r="N104" s="21"/>
      <c r="O104" s="21"/>
      <c r="P104" s="21"/>
      <c r="Q104" s="21"/>
      <c r="R104" s="21"/>
      <c r="S104" s="21"/>
      <c r="T104" s="21"/>
      <c r="U104" s="21"/>
      <c r="V104" s="22"/>
      <c r="W104" s="30"/>
    </row>
    <row r="105" spans="2:23" ht="12.75" customHeight="1" x14ac:dyDescent="0.2">
      <c r="B105" s="10">
        <v>99</v>
      </c>
      <c r="C105" s="11" t="s">
        <v>753</v>
      </c>
      <c r="D105" s="11">
        <v>0.57999999999999996</v>
      </c>
      <c r="E105" s="11" t="s">
        <v>749</v>
      </c>
      <c r="F105" s="19"/>
      <c r="G105" s="20"/>
      <c r="H105" s="20"/>
      <c r="I105" s="21"/>
      <c r="J105" s="21"/>
      <c r="K105" s="21"/>
      <c r="L105" s="21"/>
      <c r="M105" s="21"/>
      <c r="N105" s="21"/>
      <c r="O105" s="21"/>
      <c r="P105" s="21"/>
      <c r="Q105" s="21"/>
      <c r="R105" s="21"/>
      <c r="S105" s="21"/>
      <c r="T105" s="21"/>
      <c r="U105" s="21"/>
      <c r="V105" s="22"/>
      <c r="W105" s="30"/>
    </row>
    <row r="106" spans="2:23" ht="12.75" customHeight="1" x14ac:dyDescent="0.2">
      <c r="B106" s="10">
        <v>100</v>
      </c>
      <c r="C106" s="11" t="s">
        <v>753</v>
      </c>
      <c r="D106" s="11">
        <v>0.5</v>
      </c>
      <c r="E106" s="11" t="s">
        <v>749</v>
      </c>
      <c r="F106" s="19"/>
      <c r="G106" s="20"/>
      <c r="H106" s="20"/>
      <c r="I106" s="21"/>
      <c r="J106" s="21"/>
      <c r="K106" s="21"/>
      <c r="L106" s="21"/>
      <c r="M106" s="21"/>
      <c r="N106" s="21"/>
      <c r="O106" s="21"/>
      <c r="P106" s="21"/>
      <c r="Q106" s="21"/>
      <c r="R106" s="21"/>
      <c r="S106" s="21"/>
      <c r="T106" s="21"/>
      <c r="U106" s="21"/>
      <c r="V106" s="22"/>
      <c r="W106" s="30"/>
    </row>
    <row r="107" spans="2:23" ht="12.75" customHeight="1" x14ac:dyDescent="0.2">
      <c r="B107" s="10">
        <v>101</v>
      </c>
      <c r="C107" s="11" t="s">
        <v>748</v>
      </c>
      <c r="D107" s="11">
        <v>0.54</v>
      </c>
      <c r="E107" s="11" t="s">
        <v>749</v>
      </c>
      <c r="F107" s="19"/>
      <c r="G107" s="20"/>
      <c r="H107" s="20"/>
      <c r="I107" s="21"/>
      <c r="J107" s="21"/>
      <c r="K107" s="21"/>
      <c r="L107" s="21"/>
      <c r="M107" s="21"/>
      <c r="N107" s="21"/>
      <c r="O107" s="21"/>
      <c r="P107" s="21"/>
      <c r="Q107" s="21"/>
      <c r="R107" s="21"/>
      <c r="S107" s="21"/>
      <c r="T107" s="21"/>
      <c r="U107" s="21"/>
      <c r="V107" s="22"/>
      <c r="W107" s="30"/>
    </row>
    <row r="108" spans="2:23" ht="12.75" customHeight="1" x14ac:dyDescent="0.2">
      <c r="B108" s="10">
        <v>102</v>
      </c>
      <c r="C108" s="11" t="s">
        <v>753</v>
      </c>
      <c r="D108" s="11">
        <v>0.5</v>
      </c>
      <c r="E108" s="11" t="s">
        <v>749</v>
      </c>
      <c r="F108" s="19"/>
      <c r="G108" s="20"/>
      <c r="H108" s="20"/>
      <c r="I108" s="21"/>
      <c r="J108" s="21"/>
      <c r="K108" s="21"/>
      <c r="L108" s="21"/>
      <c r="M108" s="21"/>
      <c r="N108" s="21"/>
      <c r="O108" s="21"/>
      <c r="P108" s="21"/>
      <c r="Q108" s="21"/>
      <c r="R108" s="21"/>
      <c r="S108" s="21"/>
      <c r="T108" s="21"/>
      <c r="U108" s="21"/>
      <c r="V108" s="22"/>
      <c r="W108" s="30"/>
    </row>
    <row r="109" spans="2:23" ht="12.75" customHeight="1" x14ac:dyDescent="0.2">
      <c r="B109" s="10">
        <v>103</v>
      </c>
      <c r="C109" s="11" t="s">
        <v>753</v>
      </c>
      <c r="D109" s="11">
        <v>0.58333333333333337</v>
      </c>
      <c r="E109" s="11" t="s">
        <v>749</v>
      </c>
      <c r="F109" s="19"/>
      <c r="G109" s="20"/>
      <c r="H109" s="20"/>
      <c r="I109" s="21"/>
      <c r="J109" s="21"/>
      <c r="K109" s="21"/>
      <c r="L109" s="21"/>
      <c r="M109" s="21"/>
      <c r="N109" s="21"/>
      <c r="O109" s="21"/>
      <c r="P109" s="21"/>
      <c r="Q109" s="21"/>
      <c r="R109" s="21"/>
      <c r="S109" s="21"/>
      <c r="T109" s="21"/>
      <c r="U109" s="21"/>
      <c r="V109" s="22"/>
      <c r="W109" s="30"/>
    </row>
    <row r="110" spans="2:23" ht="12.75" customHeight="1" x14ac:dyDescent="0.2">
      <c r="B110" s="10">
        <v>104</v>
      </c>
      <c r="C110" s="11" t="s">
        <v>753</v>
      </c>
      <c r="D110" s="11">
        <v>0.58333333333333337</v>
      </c>
      <c r="E110" s="11" t="s">
        <v>749</v>
      </c>
      <c r="F110" s="19"/>
      <c r="G110" s="20"/>
      <c r="H110" s="20"/>
      <c r="I110" s="21"/>
      <c r="J110" s="21"/>
      <c r="K110" s="21"/>
      <c r="L110" s="21"/>
      <c r="M110" s="21"/>
      <c r="N110" s="21"/>
      <c r="O110" s="21"/>
      <c r="P110" s="21"/>
      <c r="Q110" s="21"/>
      <c r="R110" s="21"/>
      <c r="S110" s="21"/>
      <c r="T110" s="21"/>
      <c r="U110" s="21"/>
      <c r="V110" s="22"/>
      <c r="W110" s="30"/>
    </row>
    <row r="111" spans="2:23" ht="12.75" customHeight="1" x14ac:dyDescent="0.2">
      <c r="B111" s="10">
        <v>105</v>
      </c>
      <c r="C111" s="11" t="s">
        <v>752</v>
      </c>
      <c r="D111" s="11">
        <v>1</v>
      </c>
      <c r="E111" s="11" t="s">
        <v>749</v>
      </c>
      <c r="F111" s="19"/>
      <c r="G111" s="20"/>
      <c r="H111" s="20"/>
      <c r="I111" s="21"/>
      <c r="J111" s="21"/>
      <c r="K111" s="21"/>
      <c r="L111" s="21"/>
      <c r="M111" s="21"/>
      <c r="N111" s="21"/>
      <c r="O111" s="21"/>
      <c r="P111" s="21"/>
      <c r="Q111" s="21"/>
      <c r="R111" s="21"/>
      <c r="S111" s="21"/>
      <c r="T111" s="21"/>
      <c r="U111" s="21"/>
      <c r="V111" s="22"/>
      <c r="W111" s="30"/>
    </row>
    <row r="112" spans="2:23" ht="12.75" customHeight="1" x14ac:dyDescent="0.2">
      <c r="B112" s="10">
        <v>106</v>
      </c>
      <c r="C112" s="11" t="s">
        <v>754</v>
      </c>
      <c r="D112" s="11">
        <v>0.33</v>
      </c>
      <c r="E112" s="11" t="s">
        <v>749</v>
      </c>
      <c r="F112" s="19"/>
      <c r="G112" s="20"/>
      <c r="H112" s="20"/>
      <c r="I112" s="21"/>
      <c r="J112" s="21"/>
      <c r="K112" s="21"/>
      <c r="L112" s="21"/>
      <c r="M112" s="21"/>
      <c r="N112" s="21"/>
      <c r="O112" s="21"/>
      <c r="P112" s="21"/>
      <c r="Q112" s="21"/>
      <c r="R112" s="21"/>
      <c r="S112" s="21"/>
      <c r="T112" s="21"/>
      <c r="U112" s="21"/>
      <c r="V112" s="22"/>
      <c r="W112" s="30"/>
    </row>
    <row r="113" spans="2:23" ht="12.75" customHeight="1" x14ac:dyDescent="0.2">
      <c r="B113" s="10">
        <v>107</v>
      </c>
      <c r="C113" s="11" t="s">
        <v>724</v>
      </c>
      <c r="D113" s="11">
        <v>0.17</v>
      </c>
      <c r="E113" s="11" t="s">
        <v>749</v>
      </c>
      <c r="F113" s="19"/>
      <c r="G113" s="20"/>
      <c r="H113" s="20"/>
      <c r="I113" s="21"/>
      <c r="J113" s="21"/>
      <c r="K113" s="21"/>
      <c r="L113" s="21"/>
      <c r="M113" s="21"/>
      <c r="N113" s="21"/>
      <c r="O113" s="21"/>
      <c r="P113" s="21"/>
      <c r="Q113" s="21"/>
      <c r="R113" s="21"/>
      <c r="S113" s="21"/>
      <c r="T113" s="21"/>
      <c r="U113" s="21"/>
      <c r="V113" s="22"/>
      <c r="W113" s="30"/>
    </row>
    <row r="114" spans="2:23" ht="12.75" customHeight="1" x14ac:dyDescent="0.2">
      <c r="B114" s="10">
        <v>108</v>
      </c>
      <c r="C114" s="11" t="s">
        <v>748</v>
      </c>
      <c r="D114" s="11">
        <v>0.38</v>
      </c>
      <c r="E114" s="11" t="s">
        <v>749</v>
      </c>
      <c r="F114" s="19"/>
      <c r="G114" s="20"/>
      <c r="H114" s="20"/>
      <c r="I114" s="21"/>
      <c r="J114" s="21"/>
      <c r="K114" s="21"/>
      <c r="L114" s="21"/>
      <c r="M114" s="21"/>
      <c r="N114" s="21"/>
      <c r="O114" s="21"/>
      <c r="P114" s="21"/>
      <c r="Q114" s="21"/>
      <c r="R114" s="21"/>
      <c r="S114" s="21"/>
      <c r="T114" s="21"/>
      <c r="U114" s="21"/>
      <c r="V114" s="22"/>
      <c r="W114" s="30"/>
    </row>
    <row r="115" spans="2:23" ht="12.75" customHeight="1" x14ac:dyDescent="0.2">
      <c r="B115" s="10">
        <v>109</v>
      </c>
      <c r="C115" s="11" t="s">
        <v>753</v>
      </c>
      <c r="D115" s="11">
        <v>0.5</v>
      </c>
      <c r="E115" s="11" t="s">
        <v>749</v>
      </c>
      <c r="F115" s="19"/>
      <c r="G115" s="20"/>
      <c r="H115" s="20"/>
      <c r="I115" s="21"/>
      <c r="J115" s="21"/>
      <c r="K115" s="21"/>
      <c r="L115" s="21"/>
      <c r="M115" s="21"/>
      <c r="N115" s="21"/>
      <c r="O115" s="21"/>
      <c r="P115" s="21"/>
      <c r="Q115" s="21"/>
      <c r="R115" s="21"/>
      <c r="S115" s="21"/>
      <c r="T115" s="21"/>
      <c r="U115" s="21"/>
      <c r="V115" s="22"/>
      <c r="W115" s="30"/>
    </row>
    <row r="116" spans="2:23" ht="12.75" customHeight="1" x14ac:dyDescent="0.2">
      <c r="B116" s="10">
        <v>110</v>
      </c>
      <c r="C116" s="11" t="s">
        <v>753</v>
      </c>
      <c r="D116" s="11">
        <v>0.5</v>
      </c>
      <c r="E116" s="11" t="s">
        <v>749</v>
      </c>
      <c r="F116" s="19"/>
      <c r="G116" s="20"/>
      <c r="H116" s="20"/>
      <c r="I116" s="21"/>
      <c r="J116" s="21"/>
      <c r="K116" s="21"/>
      <c r="L116" s="21"/>
      <c r="M116" s="21"/>
      <c r="N116" s="21"/>
      <c r="O116" s="21"/>
      <c r="P116" s="21"/>
      <c r="Q116" s="21"/>
      <c r="R116" s="21"/>
      <c r="S116" s="21"/>
      <c r="T116" s="21"/>
      <c r="U116" s="21"/>
      <c r="V116" s="22"/>
      <c r="W116" s="30"/>
    </row>
    <row r="117" spans="2:23" ht="12.75" customHeight="1" x14ac:dyDescent="0.2">
      <c r="B117" s="10">
        <v>111</v>
      </c>
      <c r="C117" s="11" t="s">
        <v>748</v>
      </c>
      <c r="D117" s="11">
        <v>0.38</v>
      </c>
      <c r="E117" s="11" t="s">
        <v>749</v>
      </c>
      <c r="F117" s="19"/>
      <c r="G117" s="20"/>
      <c r="H117" s="20"/>
      <c r="I117" s="21"/>
      <c r="J117" s="21"/>
      <c r="K117" s="21"/>
      <c r="L117" s="21"/>
      <c r="M117" s="21"/>
      <c r="N117" s="21"/>
      <c r="O117" s="21"/>
      <c r="P117" s="21"/>
      <c r="Q117" s="21"/>
      <c r="R117" s="21"/>
      <c r="S117" s="21"/>
      <c r="T117" s="21"/>
      <c r="U117" s="21"/>
      <c r="V117" s="22"/>
      <c r="W117" s="30"/>
    </row>
    <row r="118" spans="2:23" ht="12.75" customHeight="1" x14ac:dyDescent="0.2">
      <c r="B118" s="10">
        <v>112</v>
      </c>
      <c r="C118" s="11" t="s">
        <v>753</v>
      </c>
      <c r="D118" s="11">
        <v>0.13</v>
      </c>
      <c r="E118" s="11" t="s">
        <v>749</v>
      </c>
      <c r="F118" s="19"/>
      <c r="G118" s="20"/>
      <c r="H118" s="20"/>
      <c r="I118" s="21"/>
      <c r="J118" s="21"/>
      <c r="K118" s="21"/>
      <c r="L118" s="21"/>
      <c r="M118" s="21"/>
      <c r="N118" s="21"/>
      <c r="O118" s="21"/>
      <c r="P118" s="21"/>
      <c r="Q118" s="21"/>
      <c r="R118" s="21"/>
      <c r="S118" s="21"/>
      <c r="T118" s="21"/>
      <c r="U118" s="21"/>
      <c r="V118" s="22"/>
      <c r="W118" s="30"/>
    </row>
    <row r="119" spans="2:23" ht="12.75" customHeight="1" x14ac:dyDescent="0.2">
      <c r="B119" s="10">
        <v>113</v>
      </c>
      <c r="C119" s="11" t="s">
        <v>755</v>
      </c>
      <c r="D119" s="11">
        <v>0.17</v>
      </c>
      <c r="E119" s="11" t="s">
        <v>749</v>
      </c>
      <c r="F119" s="19"/>
      <c r="G119" s="20"/>
      <c r="H119" s="20"/>
      <c r="I119" s="21"/>
      <c r="J119" s="21"/>
      <c r="K119" s="21"/>
      <c r="L119" s="21"/>
      <c r="M119" s="21"/>
      <c r="N119" s="21"/>
      <c r="O119" s="21"/>
      <c r="P119" s="21"/>
      <c r="Q119" s="21"/>
      <c r="R119" s="21"/>
      <c r="S119" s="21"/>
      <c r="T119" s="21"/>
      <c r="U119" s="21"/>
      <c r="V119" s="22"/>
      <c r="W119" s="30"/>
    </row>
    <row r="120" spans="2:23" ht="12.75" customHeight="1" x14ac:dyDescent="0.2">
      <c r="B120" s="10">
        <v>114</v>
      </c>
      <c r="C120" s="11" t="s">
        <v>753</v>
      </c>
      <c r="D120" s="11">
        <v>0.38</v>
      </c>
      <c r="E120" s="11" t="s">
        <v>749</v>
      </c>
      <c r="F120" s="19"/>
      <c r="G120" s="20"/>
      <c r="H120" s="20"/>
      <c r="I120" s="21"/>
      <c r="J120" s="21"/>
      <c r="K120" s="21"/>
      <c r="L120" s="21"/>
      <c r="M120" s="21"/>
      <c r="N120" s="21"/>
      <c r="O120" s="21"/>
      <c r="P120" s="21"/>
      <c r="Q120" s="21"/>
      <c r="R120" s="21"/>
      <c r="S120" s="21"/>
      <c r="T120" s="21"/>
      <c r="U120" s="21"/>
      <c r="V120" s="22"/>
      <c r="W120" s="30"/>
    </row>
    <row r="121" spans="2:23" ht="12.75" customHeight="1" x14ac:dyDescent="0.2">
      <c r="B121" s="10">
        <v>115</v>
      </c>
      <c r="C121" s="11" t="s">
        <v>753</v>
      </c>
      <c r="D121" s="11">
        <v>0.15</v>
      </c>
      <c r="E121" s="11" t="s">
        <v>749</v>
      </c>
      <c r="F121" s="24"/>
      <c r="G121" s="25"/>
      <c r="H121" s="25"/>
      <c r="I121" s="26"/>
      <c r="J121" s="26"/>
      <c r="K121" s="26"/>
      <c r="L121" s="26"/>
      <c r="M121" s="26"/>
      <c r="N121" s="26"/>
      <c r="O121" s="26"/>
      <c r="P121" s="26"/>
      <c r="Q121" s="26"/>
      <c r="R121" s="26"/>
      <c r="S121" s="26"/>
      <c r="T121" s="26"/>
      <c r="U121" s="26"/>
      <c r="V121" s="27"/>
      <c r="W121" s="30"/>
    </row>
    <row r="122" spans="2:23" ht="12.75" customHeight="1" x14ac:dyDescent="0.2">
      <c r="B122" s="10">
        <v>116</v>
      </c>
      <c r="C122" s="11"/>
      <c r="D122" s="11"/>
      <c r="E122" s="11" t="s">
        <v>756</v>
      </c>
      <c r="F122" s="32">
        <v>25069.18</v>
      </c>
      <c r="G122" s="33" t="s">
        <v>35</v>
      </c>
      <c r="H122" s="33" t="s">
        <v>35</v>
      </c>
      <c r="I122" s="34">
        <v>0</v>
      </c>
      <c r="J122" s="34">
        <v>0</v>
      </c>
      <c r="K122" s="34">
        <v>0</v>
      </c>
      <c r="L122" s="34">
        <v>0</v>
      </c>
      <c r="M122" s="34">
        <v>0</v>
      </c>
      <c r="N122" s="34">
        <v>0</v>
      </c>
      <c r="O122" s="34">
        <v>-25069.18</v>
      </c>
      <c r="P122" s="34">
        <v>0</v>
      </c>
      <c r="Q122" s="34">
        <v>0</v>
      </c>
      <c r="R122" s="34">
        <v>0</v>
      </c>
      <c r="S122" s="34">
        <v>0</v>
      </c>
      <c r="T122" s="34">
        <v>0</v>
      </c>
      <c r="U122" s="34">
        <v>0</v>
      </c>
      <c r="V122" s="35">
        <f>+SUM(F122:U122)</f>
        <v>0</v>
      </c>
      <c r="W122" s="30"/>
    </row>
    <row r="123" spans="2:23" s="4" customFormat="1" x14ac:dyDescent="0.2">
      <c r="B123" s="10" t="s">
        <v>37</v>
      </c>
      <c r="C123" s="10" t="s">
        <v>837</v>
      </c>
      <c r="D123" s="36"/>
      <c r="E123" s="36"/>
      <c r="F123" s="37"/>
      <c r="G123" s="38" t="s">
        <v>35</v>
      </c>
      <c r="H123" s="38" t="s">
        <v>35</v>
      </c>
      <c r="I123" s="39">
        <v>0</v>
      </c>
      <c r="J123" s="39">
        <v>0</v>
      </c>
      <c r="K123" s="39">
        <v>0</v>
      </c>
      <c r="L123" s="39">
        <v>0</v>
      </c>
      <c r="M123" s="39">
        <v>0</v>
      </c>
      <c r="N123" s="39">
        <v>0</v>
      </c>
      <c r="O123" s="39">
        <v>0</v>
      </c>
      <c r="P123" s="39">
        <v>0</v>
      </c>
      <c r="Q123" s="39">
        <v>0</v>
      </c>
      <c r="R123" s="39">
        <v>0</v>
      </c>
      <c r="S123" s="39">
        <v>0</v>
      </c>
      <c r="T123" s="39">
        <v>0</v>
      </c>
      <c r="U123" s="39">
        <v>0</v>
      </c>
      <c r="V123" s="40">
        <f>+SUM(F123:U123)</f>
        <v>0</v>
      </c>
      <c r="W123" s="41" t="s">
        <v>38</v>
      </c>
    </row>
    <row r="124" spans="2:23" x14ac:dyDescent="0.2">
      <c r="B124" s="42"/>
      <c r="C124" s="43" t="s">
        <v>39</v>
      </c>
      <c r="D124" s="44">
        <f>SUM(D7:D123)</f>
        <v>63.946666666666673</v>
      </c>
      <c r="E124" s="6" t="s">
        <v>35</v>
      </c>
      <c r="F124" s="45">
        <f>SUM(F7:F123)</f>
        <v>740359.38000000012</v>
      </c>
      <c r="G124" s="45">
        <f>SUM(G7:G123)</f>
        <v>0</v>
      </c>
      <c r="H124" s="45">
        <f>SUM(H7:H123)</f>
        <v>0</v>
      </c>
      <c r="I124" s="45">
        <f>SUM(I7:I123)</f>
        <v>0</v>
      </c>
      <c r="J124" s="45">
        <f>SUM(J7:J123)</f>
        <v>0</v>
      </c>
      <c r="K124" s="45">
        <f>SUM(K7:K123)</f>
        <v>0</v>
      </c>
      <c r="L124" s="45">
        <f>SUM(L7:L123)</f>
        <v>0</v>
      </c>
      <c r="M124" s="45">
        <f>SUM(M7:M123)</f>
        <v>0</v>
      </c>
      <c r="N124" s="45">
        <f>SUM(N7:N123)</f>
        <v>0</v>
      </c>
      <c r="O124" s="45">
        <f>SUM(O7:O123)</f>
        <v>-9.4587448984384537E-11</v>
      </c>
      <c r="P124" s="45">
        <f>SUM(P7:P123)</f>
        <v>0</v>
      </c>
      <c r="Q124" s="45">
        <f>SUM(Q7:Q123)</f>
        <v>0</v>
      </c>
      <c r="R124" s="45">
        <f>SUM(R7:R123)</f>
        <v>0</v>
      </c>
      <c r="S124" s="45">
        <f>SUM(S7:S123)</f>
        <v>0</v>
      </c>
      <c r="T124" s="45">
        <f>SUM(T7:T123)</f>
        <v>0</v>
      </c>
      <c r="U124" s="45">
        <f>SUM(U7:U123)</f>
        <v>0</v>
      </c>
      <c r="V124" s="45">
        <f>SUM(V7:V123)</f>
        <v>740359.38</v>
      </c>
      <c r="W124" s="6"/>
    </row>
    <row r="126" spans="2:23" x14ac:dyDescent="0.2">
      <c r="C126" s="46" t="s">
        <v>40</v>
      </c>
      <c r="D126" s="47">
        <v>63.946666666666658</v>
      </c>
      <c r="E126" s="46" t="s">
        <v>41</v>
      </c>
      <c r="F126" s="47">
        <v>740359.38</v>
      </c>
      <c r="V126" s="47">
        <v>740359.38</v>
      </c>
      <c r="W126" s="48" t="s">
        <v>42</v>
      </c>
    </row>
    <row r="127" spans="2:23" x14ac:dyDescent="0.2">
      <c r="C127" s="49" t="s">
        <v>43</v>
      </c>
      <c r="D127" s="50">
        <f>D124-D126</f>
        <v>0</v>
      </c>
      <c r="E127" s="49" t="s">
        <v>43</v>
      </c>
      <c r="F127" s="50">
        <f>+F124-F126</f>
        <v>0</v>
      </c>
      <c r="V127" s="50">
        <f>+V124-V126</f>
        <v>0</v>
      </c>
      <c r="W127" s="51" t="s">
        <v>43</v>
      </c>
    </row>
    <row r="129" spans="2:23" s="53" customFormat="1" ht="11.25" x14ac:dyDescent="0.2">
      <c r="B129" s="52"/>
    </row>
    <row r="130" spans="2:23" s="58" customFormat="1" x14ac:dyDescent="0.2">
      <c r="B130" s="54" t="s">
        <v>44</v>
      </c>
      <c r="C130" s="55" t="s">
        <v>45</v>
      </c>
      <c r="D130" s="56"/>
      <c r="E130" s="56"/>
      <c r="F130" s="56"/>
      <c r="G130" s="56"/>
      <c r="H130" s="56"/>
      <c r="I130" s="56"/>
      <c r="J130" s="56"/>
      <c r="K130" s="56"/>
      <c r="L130" s="56"/>
      <c r="M130" s="56"/>
      <c r="N130" s="56"/>
      <c r="O130" s="56"/>
      <c r="P130" s="56"/>
      <c r="Q130" s="56"/>
      <c r="R130" s="56"/>
      <c r="S130" s="56"/>
      <c r="T130" s="56"/>
      <c r="U130" s="56"/>
      <c r="V130" s="56"/>
      <c r="W130" s="57"/>
    </row>
    <row r="131" spans="2:23" s="58" customFormat="1" x14ac:dyDescent="0.2">
      <c r="B131" s="59" t="s">
        <v>26</v>
      </c>
      <c r="C131" s="1" t="s">
        <v>46</v>
      </c>
      <c r="W131" s="60"/>
    </row>
    <row r="132" spans="2:23" s="58" customFormat="1" x14ac:dyDescent="0.2">
      <c r="B132" s="59" t="s">
        <v>47</v>
      </c>
      <c r="C132" s="1" t="s">
        <v>48</v>
      </c>
      <c r="W132" s="60"/>
    </row>
    <row r="133" spans="2:23" s="58" customFormat="1" x14ac:dyDescent="0.2">
      <c r="B133" s="59"/>
      <c r="C133" s="1" t="s">
        <v>49</v>
      </c>
      <c r="W133" s="60"/>
    </row>
    <row r="134" spans="2:23" s="58" customFormat="1" x14ac:dyDescent="0.2">
      <c r="B134" s="59"/>
      <c r="C134" s="1" t="s">
        <v>50</v>
      </c>
      <c r="W134" s="60"/>
    </row>
    <row r="135" spans="2:23" s="58" customFormat="1" x14ac:dyDescent="0.2">
      <c r="B135" s="59"/>
      <c r="C135" s="1" t="s">
        <v>51</v>
      </c>
      <c r="D135" s="1"/>
      <c r="E135" s="1"/>
      <c r="F135" s="53"/>
      <c r="G135" s="53"/>
      <c r="H135" s="53"/>
      <c r="I135" s="53"/>
      <c r="J135" s="53"/>
      <c r="K135" s="53"/>
      <c r="L135" s="53"/>
      <c r="M135" s="53"/>
      <c r="N135" s="53"/>
      <c r="O135" s="53"/>
      <c r="P135" s="53"/>
      <c r="Q135" s="53"/>
      <c r="R135" s="53"/>
      <c r="S135" s="53"/>
      <c r="T135" s="53"/>
      <c r="U135" s="53"/>
      <c r="V135" s="53"/>
      <c r="W135" s="61"/>
    </row>
    <row r="136" spans="2:23" s="58" customFormat="1" ht="15" customHeight="1" x14ac:dyDescent="0.2">
      <c r="B136" s="59"/>
      <c r="C136" s="1" t="s">
        <v>52</v>
      </c>
      <c r="D136" s="1"/>
      <c r="E136" s="1"/>
      <c r="F136" s="1"/>
      <c r="G136" s="1"/>
      <c r="H136" s="1"/>
      <c r="I136" s="1"/>
      <c r="J136" s="1"/>
      <c r="K136" s="1"/>
      <c r="L136" s="1"/>
      <c r="M136" s="1"/>
      <c r="N136" s="1"/>
      <c r="O136" s="1"/>
      <c r="P136" s="1"/>
      <c r="Q136" s="1"/>
      <c r="R136" s="1"/>
      <c r="S136" s="1"/>
      <c r="T136" s="1"/>
      <c r="U136" s="1"/>
      <c r="V136" s="1"/>
      <c r="W136" s="62"/>
    </row>
    <row r="137" spans="2:23" s="58" customFormat="1" x14ac:dyDescent="0.2">
      <c r="B137" s="59"/>
      <c r="C137" s="1" t="s">
        <v>53</v>
      </c>
      <c r="D137" s="1"/>
      <c r="E137" s="1"/>
      <c r="F137" s="53"/>
      <c r="G137" s="53"/>
      <c r="H137" s="53"/>
      <c r="I137" s="53"/>
      <c r="J137" s="53"/>
      <c r="K137" s="53"/>
      <c r="L137" s="53"/>
      <c r="M137" s="53"/>
      <c r="N137" s="53"/>
      <c r="O137" s="53"/>
      <c r="P137" s="53"/>
      <c r="Q137" s="53"/>
      <c r="R137" s="53"/>
      <c r="S137" s="53"/>
      <c r="T137" s="53"/>
      <c r="U137" s="53"/>
      <c r="V137" s="53"/>
      <c r="W137" s="61"/>
    </row>
    <row r="138" spans="2:23" s="58" customFormat="1" x14ac:dyDescent="0.2">
      <c r="B138" s="59" t="s">
        <v>27</v>
      </c>
      <c r="C138" s="1" t="s">
        <v>54</v>
      </c>
      <c r="W138" s="60"/>
    </row>
    <row r="139" spans="2:23" s="58" customFormat="1" x14ac:dyDescent="0.2">
      <c r="B139" s="59" t="s">
        <v>28</v>
      </c>
      <c r="C139" s="1" t="s">
        <v>55</v>
      </c>
      <c r="W139" s="60"/>
    </row>
    <row r="140" spans="2:23" s="58" customFormat="1" x14ac:dyDescent="0.2">
      <c r="B140" s="59"/>
      <c r="C140" s="1" t="s">
        <v>56</v>
      </c>
      <c r="W140" s="60"/>
    </row>
    <row r="141" spans="2:23" s="58" customFormat="1" x14ac:dyDescent="0.2">
      <c r="B141" s="59" t="s">
        <v>29</v>
      </c>
      <c r="C141" s="1" t="s">
        <v>57</v>
      </c>
      <c r="W141" s="60"/>
    </row>
    <row r="142" spans="2:23" s="58" customFormat="1" x14ac:dyDescent="0.2">
      <c r="B142" s="59" t="s">
        <v>30</v>
      </c>
      <c r="C142" s="1" t="s">
        <v>58</v>
      </c>
      <c r="W142" s="60"/>
    </row>
    <row r="143" spans="2:23" s="58" customFormat="1" x14ac:dyDescent="0.2">
      <c r="B143" s="59" t="s">
        <v>31</v>
      </c>
      <c r="C143" s="1" t="s">
        <v>59</v>
      </c>
      <c r="W143" s="60"/>
    </row>
    <row r="144" spans="2:23" s="58" customFormat="1" x14ac:dyDescent="0.2">
      <c r="B144" s="59" t="s">
        <v>32</v>
      </c>
      <c r="C144" s="1" t="s">
        <v>60</v>
      </c>
      <c r="W144" s="60"/>
    </row>
    <row r="145" spans="2:23" s="58" customFormat="1" x14ac:dyDescent="0.2">
      <c r="B145" s="59" t="s">
        <v>33</v>
      </c>
      <c r="C145" s="1" t="s">
        <v>61</v>
      </c>
      <c r="W145" s="60"/>
    </row>
    <row r="146" spans="2:23" s="58" customFormat="1" x14ac:dyDescent="0.2">
      <c r="B146" s="63" t="s">
        <v>34</v>
      </c>
      <c r="C146" s="64" t="s">
        <v>62</v>
      </c>
      <c r="D146" s="65"/>
      <c r="E146" s="65"/>
      <c r="F146" s="65"/>
      <c r="G146" s="65"/>
      <c r="H146" s="65"/>
      <c r="I146" s="65"/>
      <c r="J146" s="65"/>
      <c r="K146" s="65"/>
      <c r="L146" s="65"/>
      <c r="M146" s="65"/>
      <c r="N146" s="65"/>
      <c r="O146" s="65"/>
      <c r="P146" s="65"/>
      <c r="Q146" s="65"/>
      <c r="R146" s="65"/>
      <c r="S146" s="65"/>
      <c r="T146" s="65"/>
      <c r="U146" s="65"/>
      <c r="V146" s="65"/>
      <c r="W146" s="66"/>
    </row>
    <row r="147" spans="2:23" s="53" customFormat="1" ht="11.25" x14ac:dyDescent="0.2"/>
    <row r="148" spans="2:23" s="53" customFormat="1" ht="11.25" x14ac:dyDescent="0.2"/>
    <row r="149" spans="2:23" s="53" customFormat="1" ht="11.25" x14ac:dyDescent="0.2"/>
  </sheetData>
  <mergeCells count="156">
    <mergeCell ref="Q92:Q121"/>
    <mergeCell ref="R92:R121"/>
    <mergeCell ref="S92:S121"/>
    <mergeCell ref="T92:T121"/>
    <mergeCell ref="U92:U121"/>
    <mergeCell ref="V92:V121"/>
    <mergeCell ref="K92:K121"/>
    <mergeCell ref="L92:L121"/>
    <mergeCell ref="M92:M121"/>
    <mergeCell ref="N92:N121"/>
    <mergeCell ref="O92:O121"/>
    <mergeCell ref="P92:P121"/>
    <mergeCell ref="R61:R91"/>
    <mergeCell ref="S61:S91"/>
    <mergeCell ref="T61:T91"/>
    <mergeCell ref="U61:U91"/>
    <mergeCell ref="V61:V91"/>
    <mergeCell ref="F92:F121"/>
    <mergeCell ref="G92:G121"/>
    <mergeCell ref="H92:H121"/>
    <mergeCell ref="I92:I121"/>
    <mergeCell ref="J92:J121"/>
    <mergeCell ref="L61:L91"/>
    <mergeCell ref="M61:M91"/>
    <mergeCell ref="N61:N91"/>
    <mergeCell ref="O61:O91"/>
    <mergeCell ref="P61:P91"/>
    <mergeCell ref="Q61:Q91"/>
    <mergeCell ref="F61:F91"/>
    <mergeCell ref="G61:G91"/>
    <mergeCell ref="H61:H91"/>
    <mergeCell ref="I61:I91"/>
    <mergeCell ref="J61:J91"/>
    <mergeCell ref="K61:K91"/>
    <mergeCell ref="Q44:Q60"/>
    <mergeCell ref="R44:R60"/>
    <mergeCell ref="S44:S60"/>
    <mergeCell ref="T44:T60"/>
    <mergeCell ref="U44:U60"/>
    <mergeCell ref="V44:V60"/>
    <mergeCell ref="K44:K60"/>
    <mergeCell ref="L44:L60"/>
    <mergeCell ref="M44:M60"/>
    <mergeCell ref="N44:N60"/>
    <mergeCell ref="O44:O60"/>
    <mergeCell ref="P44:P60"/>
    <mergeCell ref="R39:R43"/>
    <mergeCell ref="S39:S43"/>
    <mergeCell ref="T39:T43"/>
    <mergeCell ref="U39:U43"/>
    <mergeCell ref="V39:V43"/>
    <mergeCell ref="F44:F60"/>
    <mergeCell ref="G44:G60"/>
    <mergeCell ref="H44:H60"/>
    <mergeCell ref="I44:I60"/>
    <mergeCell ref="J44:J60"/>
    <mergeCell ref="L39:L43"/>
    <mergeCell ref="M39:M43"/>
    <mergeCell ref="N39:N43"/>
    <mergeCell ref="O39:O43"/>
    <mergeCell ref="P39:P43"/>
    <mergeCell ref="Q39:Q43"/>
    <mergeCell ref="F39:F43"/>
    <mergeCell ref="G39:G43"/>
    <mergeCell ref="H39:H43"/>
    <mergeCell ref="I39:I43"/>
    <mergeCell ref="J39:J43"/>
    <mergeCell ref="K39:K43"/>
    <mergeCell ref="Q34:Q38"/>
    <mergeCell ref="R34:R38"/>
    <mergeCell ref="S34:S38"/>
    <mergeCell ref="T34:T38"/>
    <mergeCell ref="U34:U38"/>
    <mergeCell ref="V34:V38"/>
    <mergeCell ref="K34:K38"/>
    <mergeCell ref="L34:L38"/>
    <mergeCell ref="M34:M38"/>
    <mergeCell ref="N34:N38"/>
    <mergeCell ref="O34:O38"/>
    <mergeCell ref="P34:P38"/>
    <mergeCell ref="R29:R33"/>
    <mergeCell ref="S29:S33"/>
    <mergeCell ref="T29:T33"/>
    <mergeCell ref="U29:U33"/>
    <mergeCell ref="V29:V33"/>
    <mergeCell ref="F34:F38"/>
    <mergeCell ref="G34:G38"/>
    <mergeCell ref="H34:H38"/>
    <mergeCell ref="I34:I38"/>
    <mergeCell ref="J34:J38"/>
    <mergeCell ref="L29:L33"/>
    <mergeCell ref="M29:M33"/>
    <mergeCell ref="N29:N33"/>
    <mergeCell ref="O29:O33"/>
    <mergeCell ref="P29:P33"/>
    <mergeCell ref="Q29:Q33"/>
    <mergeCell ref="F29:F33"/>
    <mergeCell ref="G29:G33"/>
    <mergeCell ref="H29:H33"/>
    <mergeCell ref="I29:I33"/>
    <mergeCell ref="J29:J33"/>
    <mergeCell ref="K29:K33"/>
    <mergeCell ref="Q24:Q28"/>
    <mergeCell ref="R24:R28"/>
    <mergeCell ref="S24:S28"/>
    <mergeCell ref="T24:T28"/>
    <mergeCell ref="U24:U28"/>
    <mergeCell ref="V24:V28"/>
    <mergeCell ref="K24:K28"/>
    <mergeCell ref="L24:L28"/>
    <mergeCell ref="M24:M28"/>
    <mergeCell ref="N24:N28"/>
    <mergeCell ref="O24:O28"/>
    <mergeCell ref="P24:P28"/>
    <mergeCell ref="R17:R23"/>
    <mergeCell ref="S17:S23"/>
    <mergeCell ref="T17:T23"/>
    <mergeCell ref="U17:U23"/>
    <mergeCell ref="V17:V23"/>
    <mergeCell ref="F24:F28"/>
    <mergeCell ref="G24:G28"/>
    <mergeCell ref="H24:H28"/>
    <mergeCell ref="I24:I28"/>
    <mergeCell ref="J24:J28"/>
    <mergeCell ref="L17:L23"/>
    <mergeCell ref="M17:M23"/>
    <mergeCell ref="N17:N23"/>
    <mergeCell ref="O17:O23"/>
    <mergeCell ref="P17:P23"/>
    <mergeCell ref="Q17:Q23"/>
    <mergeCell ref="T7:T16"/>
    <mergeCell ref="U7:U16"/>
    <mergeCell ref="V7:V16"/>
    <mergeCell ref="W7:W20"/>
    <mergeCell ref="F17:F23"/>
    <mergeCell ref="G17:G23"/>
    <mergeCell ref="H17:H23"/>
    <mergeCell ref="I17:I23"/>
    <mergeCell ref="J17:J23"/>
    <mergeCell ref="K17:K23"/>
    <mergeCell ref="N7:N16"/>
    <mergeCell ref="O7:O16"/>
    <mergeCell ref="P7:P16"/>
    <mergeCell ref="Q7:Q16"/>
    <mergeCell ref="R7:R16"/>
    <mergeCell ref="S7:S16"/>
    <mergeCell ref="B1:E1"/>
    <mergeCell ref="G6:U6"/>
    <mergeCell ref="F7:F16"/>
    <mergeCell ref="G7:G16"/>
    <mergeCell ref="H7:H16"/>
    <mergeCell ref="I7:I16"/>
    <mergeCell ref="J7:J16"/>
    <mergeCell ref="K7:K16"/>
    <mergeCell ref="L7:L16"/>
    <mergeCell ref="M7:M16"/>
  </mergeCells>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C0F22-A2D6-4507-A907-AC549DC77E7F}">
  <sheetPr codeName="Sheet6">
    <tabColor theme="4" tint="0.59999389629810485"/>
  </sheetPr>
  <dimension ref="B1:AB135"/>
  <sheetViews>
    <sheetView showGridLines="0" workbookViewId="0">
      <pane xSplit="5" ySplit="7" topLeftCell="P8" activePane="bottomRight" state="frozen"/>
      <selection activeCell="A8" sqref="A8:XFD8"/>
      <selection pane="topRight" activeCell="A8" sqref="A8:XFD8"/>
      <selection pane="bottomLeft" activeCell="A8" sqref="A8:XFD8"/>
      <selection pane="bottomRight" activeCell="A8" sqref="A8:XFD8"/>
    </sheetView>
  </sheetViews>
  <sheetFormatPr defaultColWidth="9.140625" defaultRowHeight="15" outlineLevelCol="1" x14ac:dyDescent="0.25"/>
  <cols>
    <col min="1" max="1" width="4.28515625" style="1" customWidth="1"/>
    <col min="2" max="2" width="9.42578125" style="1" bestFit="1" customWidth="1"/>
    <col min="3" max="3" width="65.85546875" style="1" customWidth="1"/>
    <col min="4" max="4" width="12.85546875" style="1" customWidth="1"/>
    <col min="5" max="5" width="12.42578125" style="1" customWidth="1"/>
    <col min="6" max="6" width="10.28515625" style="137" customWidth="1"/>
    <col min="7" max="8" width="10.28515625" style="1" customWidth="1"/>
    <col min="9" max="17" width="10.85546875" style="1" customWidth="1"/>
    <col min="18" max="20" width="10.85546875" style="1" hidden="1" customWidth="1" outlineLevel="1"/>
    <col min="21" max="21" width="13.140625" style="1" customWidth="1" collapsed="1"/>
    <col min="22" max="22" width="16" style="1" customWidth="1"/>
    <col min="23" max="23" width="4.28515625" style="1" customWidth="1"/>
    <col min="24" max="24" width="9.140625" style="1"/>
    <col min="25" max="25" width="54.85546875" style="1" bestFit="1" customWidth="1"/>
    <col min="26" max="26" width="9.140625" style="1"/>
    <col min="27" max="27" width="11.5703125" style="1" customWidth="1"/>
    <col min="28" max="28" width="13.140625" style="1" bestFit="1" customWidth="1"/>
    <col min="29" max="16384" width="9.140625" style="1"/>
  </cols>
  <sheetData>
    <row r="1" spans="2:28" ht="25.5" x14ac:dyDescent="0.2">
      <c r="F1" s="1"/>
      <c r="Y1" s="67" t="s">
        <v>63</v>
      </c>
    </row>
    <row r="2" spans="2:28" ht="12.75" x14ac:dyDescent="0.2">
      <c r="B2" s="4"/>
      <c r="F2" s="1"/>
    </row>
    <row r="3" spans="2:28" ht="12.75" x14ac:dyDescent="0.2">
      <c r="B3" s="4" t="s">
        <v>1</v>
      </c>
      <c r="F3" s="1"/>
    </row>
    <row r="4" spans="2:28" ht="12.75" x14ac:dyDescent="0.2">
      <c r="B4" s="4" t="s">
        <v>64</v>
      </c>
      <c r="F4" s="1"/>
    </row>
    <row r="5" spans="2:28" ht="12.75" x14ac:dyDescent="0.2">
      <c r="F5" s="1"/>
    </row>
    <row r="6" spans="2:28" ht="51" x14ac:dyDescent="0.2">
      <c r="B6" s="6" t="s">
        <v>3</v>
      </c>
      <c r="C6" s="6" t="s">
        <v>65</v>
      </c>
      <c r="D6" s="5" t="s">
        <v>66</v>
      </c>
      <c r="E6" s="5" t="s">
        <v>67</v>
      </c>
      <c r="F6" s="6" t="s">
        <v>8</v>
      </c>
      <c r="G6" s="6" t="s">
        <v>9</v>
      </c>
      <c r="H6" s="6" t="s">
        <v>10</v>
      </c>
      <c r="I6" s="6" t="s">
        <v>11</v>
      </c>
      <c r="J6" s="6" t="s">
        <v>12</v>
      </c>
      <c r="K6" s="6" t="s">
        <v>13</v>
      </c>
      <c r="L6" s="6" t="s">
        <v>14</v>
      </c>
      <c r="M6" s="6" t="s">
        <v>15</v>
      </c>
      <c r="N6" s="6" t="s">
        <v>16</v>
      </c>
      <c r="O6" s="6" t="s">
        <v>17</v>
      </c>
      <c r="P6" s="6" t="s">
        <v>18</v>
      </c>
      <c r="Q6" s="6" t="s">
        <v>19</v>
      </c>
      <c r="R6" s="6" t="s">
        <v>20</v>
      </c>
      <c r="S6" s="6" t="s">
        <v>21</v>
      </c>
      <c r="T6" s="6" t="s">
        <v>22</v>
      </c>
      <c r="U6" s="6" t="s">
        <v>23</v>
      </c>
      <c r="V6" s="6" t="s">
        <v>24</v>
      </c>
      <c r="X6" s="6" t="s">
        <v>68</v>
      </c>
      <c r="Y6" s="6" t="s">
        <v>69</v>
      </c>
      <c r="AA6" s="5" t="s">
        <v>70</v>
      </c>
      <c r="AB6" s="6" t="s">
        <v>71</v>
      </c>
    </row>
    <row r="7" spans="2:28" ht="12.75" x14ac:dyDescent="0.2">
      <c r="B7" s="6" t="s">
        <v>26</v>
      </c>
      <c r="C7" s="6" t="s">
        <v>47</v>
      </c>
      <c r="D7" s="6" t="s">
        <v>27</v>
      </c>
      <c r="E7" s="6" t="s">
        <v>28</v>
      </c>
      <c r="F7" s="9" t="s">
        <v>29</v>
      </c>
      <c r="G7" s="9"/>
      <c r="H7" s="9"/>
      <c r="I7" s="9"/>
      <c r="J7" s="9"/>
      <c r="K7" s="9"/>
      <c r="L7" s="9"/>
      <c r="M7" s="9"/>
      <c r="N7" s="9"/>
      <c r="O7" s="9"/>
      <c r="P7" s="9"/>
      <c r="Q7" s="9"/>
      <c r="R7" s="9"/>
      <c r="S7" s="9"/>
      <c r="T7" s="6"/>
      <c r="U7" s="6" t="s">
        <v>30</v>
      </c>
      <c r="V7" s="6" t="s">
        <v>31</v>
      </c>
      <c r="X7" s="6" t="s">
        <v>32</v>
      </c>
      <c r="Y7" s="6" t="s">
        <v>33</v>
      </c>
      <c r="AA7" s="6" t="s">
        <v>34</v>
      </c>
      <c r="AB7" s="6" t="s">
        <v>72</v>
      </c>
    </row>
    <row r="8" spans="2:28" ht="12.75" x14ac:dyDescent="0.2">
      <c r="B8" s="36" t="s">
        <v>73</v>
      </c>
      <c r="C8" s="36" t="s">
        <v>757</v>
      </c>
      <c r="D8" s="68" t="s">
        <v>74</v>
      </c>
      <c r="E8" s="69">
        <v>0</v>
      </c>
      <c r="F8" s="70" t="s">
        <v>35</v>
      </c>
      <c r="G8" s="70" t="s">
        <v>35</v>
      </c>
      <c r="H8" s="71">
        <v>3070.34</v>
      </c>
      <c r="I8" s="71">
        <v>0</v>
      </c>
      <c r="J8" s="71">
        <v>0</v>
      </c>
      <c r="K8" s="71">
        <v>0</v>
      </c>
      <c r="L8" s="71">
        <v>0</v>
      </c>
      <c r="M8" s="71">
        <v>0</v>
      </c>
      <c r="N8" s="71">
        <v>0</v>
      </c>
      <c r="O8" s="71">
        <v>0</v>
      </c>
      <c r="P8" s="71">
        <v>0</v>
      </c>
      <c r="Q8" s="71">
        <v>0</v>
      </c>
      <c r="R8" s="71">
        <v>0</v>
      </c>
      <c r="S8" s="71">
        <v>0</v>
      </c>
      <c r="T8" s="71">
        <v>0</v>
      </c>
      <c r="U8" s="69">
        <f>SUM(E8:T8)</f>
        <v>3070.34</v>
      </c>
      <c r="V8" s="16" t="s">
        <v>75</v>
      </c>
      <c r="X8" s="17" t="s">
        <v>8</v>
      </c>
      <c r="Y8" s="18" t="s">
        <v>825</v>
      </c>
      <c r="AA8" s="69">
        <v>3070.34</v>
      </c>
      <c r="AB8" s="69">
        <f>U8-AA8</f>
        <v>0</v>
      </c>
    </row>
    <row r="9" spans="2:28" ht="12.75" x14ac:dyDescent="0.2">
      <c r="B9" s="72" t="s">
        <v>76</v>
      </c>
      <c r="C9" s="72" t="s">
        <v>78</v>
      </c>
      <c r="D9" s="73"/>
      <c r="E9" s="74"/>
      <c r="F9" s="75" t="s">
        <v>35</v>
      </c>
      <c r="G9" s="75" t="s">
        <v>35</v>
      </c>
      <c r="H9" s="76"/>
      <c r="I9" s="76"/>
      <c r="J9" s="76"/>
      <c r="K9" s="76"/>
      <c r="L9" s="76"/>
      <c r="M9" s="76"/>
      <c r="N9" s="76"/>
      <c r="O9" s="76"/>
      <c r="P9" s="76"/>
      <c r="Q9" s="76"/>
      <c r="R9" s="76"/>
      <c r="S9" s="76"/>
      <c r="T9" s="76"/>
      <c r="U9" s="77">
        <f t="shared" ref="U9:U46" si="0">SUM(E9:T9)</f>
        <v>0</v>
      </c>
      <c r="V9" s="78"/>
      <c r="X9" s="17" t="s">
        <v>9</v>
      </c>
      <c r="Y9" s="18" t="s">
        <v>826</v>
      </c>
      <c r="AA9" s="77"/>
      <c r="AB9" s="77"/>
    </row>
    <row r="10" spans="2:28" ht="12.75" x14ac:dyDescent="0.2">
      <c r="B10" s="10" t="s">
        <v>77</v>
      </c>
      <c r="C10" s="10" t="s">
        <v>78</v>
      </c>
      <c r="D10" s="79" t="s">
        <v>79</v>
      </c>
      <c r="E10" s="80">
        <v>77604.970000000016</v>
      </c>
      <c r="F10" s="70" t="s">
        <v>35</v>
      </c>
      <c r="G10" s="70" t="s">
        <v>35</v>
      </c>
      <c r="H10" s="71">
        <v>-3070.34</v>
      </c>
      <c r="I10" s="71">
        <v>0</v>
      </c>
      <c r="J10" s="71">
        <v>0</v>
      </c>
      <c r="K10" s="71">
        <v>0</v>
      </c>
      <c r="L10" s="71">
        <v>0</v>
      </c>
      <c r="M10" s="71">
        <v>0</v>
      </c>
      <c r="N10" s="71">
        <v>0</v>
      </c>
      <c r="O10" s="71">
        <v>0</v>
      </c>
      <c r="P10" s="71">
        <v>0</v>
      </c>
      <c r="Q10" s="71">
        <v>0</v>
      </c>
      <c r="R10" s="71">
        <v>0</v>
      </c>
      <c r="S10" s="71">
        <v>0</v>
      </c>
      <c r="T10" s="71">
        <v>0</v>
      </c>
      <c r="U10" s="69">
        <f>SUM(E10:T10)</f>
        <v>74534.630000000019</v>
      </c>
      <c r="V10" s="78"/>
      <c r="X10" s="17" t="s">
        <v>10</v>
      </c>
      <c r="Y10" s="18" t="s">
        <v>827</v>
      </c>
      <c r="AA10" s="69">
        <v>74534.62999999999</v>
      </c>
      <c r="AB10" s="69">
        <f>U10-AA10</f>
        <v>0</v>
      </c>
    </row>
    <row r="11" spans="2:28" ht="25.5" customHeight="1" x14ac:dyDescent="0.2">
      <c r="B11" s="10" t="s">
        <v>80</v>
      </c>
      <c r="C11" s="10" t="s">
        <v>81</v>
      </c>
      <c r="D11" s="79" t="s">
        <v>74</v>
      </c>
      <c r="E11" s="80">
        <v>0</v>
      </c>
      <c r="F11" s="70" t="s">
        <v>35</v>
      </c>
      <c r="G11" s="70" t="s">
        <v>35</v>
      </c>
      <c r="H11" s="71">
        <v>0</v>
      </c>
      <c r="I11" s="71">
        <v>0</v>
      </c>
      <c r="J11" s="71">
        <v>0</v>
      </c>
      <c r="K11" s="71">
        <v>0</v>
      </c>
      <c r="L11" s="71">
        <v>0</v>
      </c>
      <c r="M11" s="71">
        <v>0</v>
      </c>
      <c r="N11" s="71">
        <v>0</v>
      </c>
      <c r="O11" s="71">
        <v>0</v>
      </c>
      <c r="P11" s="71">
        <v>0</v>
      </c>
      <c r="Q11" s="71">
        <v>0</v>
      </c>
      <c r="R11" s="71">
        <v>0</v>
      </c>
      <c r="S11" s="71">
        <v>0</v>
      </c>
      <c r="T11" s="71">
        <v>0</v>
      </c>
      <c r="U11" s="69">
        <f>SUM(E11:T11)</f>
        <v>0</v>
      </c>
      <c r="V11" s="78"/>
      <c r="X11" s="17" t="s">
        <v>11</v>
      </c>
      <c r="Y11" s="18" t="s">
        <v>828</v>
      </c>
      <c r="AA11" s="69">
        <v>0</v>
      </c>
      <c r="AB11" s="69">
        <f t="shared" ref="AB11:AB104" si="1">U11-AA11</f>
        <v>0</v>
      </c>
    </row>
    <row r="12" spans="2:28" ht="25.5" x14ac:dyDescent="0.2">
      <c r="B12" s="72" t="s">
        <v>82</v>
      </c>
      <c r="C12" s="72" t="s">
        <v>83</v>
      </c>
      <c r="D12" s="73"/>
      <c r="E12" s="74"/>
      <c r="F12" s="75" t="s">
        <v>35</v>
      </c>
      <c r="G12" s="75" t="s">
        <v>35</v>
      </c>
      <c r="H12" s="76"/>
      <c r="I12" s="76"/>
      <c r="J12" s="76"/>
      <c r="K12" s="76"/>
      <c r="L12" s="76"/>
      <c r="M12" s="76"/>
      <c r="N12" s="76"/>
      <c r="O12" s="76"/>
      <c r="P12" s="76"/>
      <c r="Q12" s="76"/>
      <c r="R12" s="76"/>
      <c r="S12" s="76"/>
      <c r="T12" s="76"/>
      <c r="U12" s="77">
        <f t="shared" si="0"/>
        <v>0</v>
      </c>
      <c r="V12" s="78"/>
      <c r="X12" s="17" t="s">
        <v>12</v>
      </c>
      <c r="Y12" s="18" t="s">
        <v>829</v>
      </c>
      <c r="AA12" s="77"/>
      <c r="AB12" s="77"/>
    </row>
    <row r="13" spans="2:28" ht="12.75" customHeight="1" x14ac:dyDescent="0.2">
      <c r="B13" s="81" t="s">
        <v>84</v>
      </c>
      <c r="C13" s="82" t="s">
        <v>758</v>
      </c>
      <c r="D13" s="68" t="s">
        <v>85</v>
      </c>
      <c r="E13" s="80">
        <v>204759.64000000004</v>
      </c>
      <c r="F13" s="83" t="s">
        <v>35</v>
      </c>
      <c r="G13" s="83" t="s">
        <v>35</v>
      </c>
      <c r="H13" s="84">
        <v>0</v>
      </c>
      <c r="I13" s="84">
        <v>0</v>
      </c>
      <c r="J13" s="84">
        <v>0</v>
      </c>
      <c r="K13" s="84">
        <v>-2526.1999999999998</v>
      </c>
      <c r="L13" s="84">
        <v>0</v>
      </c>
      <c r="M13" s="84">
        <v>0</v>
      </c>
      <c r="N13" s="84">
        <v>0</v>
      </c>
      <c r="O13" s="84">
        <v>0</v>
      </c>
      <c r="P13" s="84">
        <v>0</v>
      </c>
      <c r="Q13" s="84">
        <v>0</v>
      </c>
      <c r="R13" s="84">
        <v>0</v>
      </c>
      <c r="S13" s="84">
        <v>0</v>
      </c>
      <c r="T13" s="84">
        <v>0</v>
      </c>
      <c r="U13" s="85">
        <f>SUM(E13:T13)</f>
        <v>202233.44000000003</v>
      </c>
      <c r="V13" s="78"/>
      <c r="X13" s="17" t="s">
        <v>13</v>
      </c>
      <c r="Y13" s="18" t="s">
        <v>830</v>
      </c>
      <c r="AA13" s="85">
        <v>202233.43999999997</v>
      </c>
      <c r="AB13" s="85">
        <f>U13-AA13</f>
        <v>0</v>
      </c>
    </row>
    <row r="14" spans="2:28" ht="12.75" customHeight="1" x14ac:dyDescent="0.2">
      <c r="B14" s="81" t="s">
        <v>86</v>
      </c>
      <c r="C14" s="82" t="s">
        <v>759</v>
      </c>
      <c r="D14" s="86" t="s">
        <v>87</v>
      </c>
      <c r="E14" s="80">
        <v>16.54</v>
      </c>
      <c r="F14" s="83" t="s">
        <v>35</v>
      </c>
      <c r="G14" s="83" t="s">
        <v>35</v>
      </c>
      <c r="H14" s="84">
        <v>0</v>
      </c>
      <c r="I14" s="84">
        <v>0</v>
      </c>
      <c r="J14" s="84">
        <v>0</v>
      </c>
      <c r="K14" s="84">
        <v>2526.1999999999998</v>
      </c>
      <c r="L14" s="84">
        <v>0</v>
      </c>
      <c r="M14" s="84">
        <v>0</v>
      </c>
      <c r="N14" s="84">
        <v>0</v>
      </c>
      <c r="O14" s="84">
        <v>0</v>
      </c>
      <c r="P14" s="84">
        <v>0</v>
      </c>
      <c r="Q14" s="84">
        <v>0</v>
      </c>
      <c r="R14" s="84">
        <v>0</v>
      </c>
      <c r="S14" s="84">
        <v>0</v>
      </c>
      <c r="T14" s="84">
        <v>0</v>
      </c>
      <c r="U14" s="85">
        <f>SUM(E14:T14)</f>
        <v>2542.7399999999998</v>
      </c>
      <c r="V14" s="78"/>
      <c r="X14" s="17" t="s">
        <v>14</v>
      </c>
      <c r="Y14" s="18" t="s">
        <v>831</v>
      </c>
      <c r="AA14" s="85">
        <v>2542.7399999999998</v>
      </c>
      <c r="AB14" s="85">
        <f t="shared" si="1"/>
        <v>0</v>
      </c>
    </row>
    <row r="15" spans="2:28" ht="12.75" x14ac:dyDescent="0.2">
      <c r="B15" s="72" t="s">
        <v>88</v>
      </c>
      <c r="C15" s="72" t="s">
        <v>89</v>
      </c>
      <c r="D15" s="73"/>
      <c r="E15" s="74"/>
      <c r="F15" s="75" t="s">
        <v>35</v>
      </c>
      <c r="G15" s="75" t="s">
        <v>35</v>
      </c>
      <c r="H15" s="76"/>
      <c r="I15" s="76"/>
      <c r="J15" s="76"/>
      <c r="K15" s="76"/>
      <c r="L15" s="76"/>
      <c r="M15" s="76"/>
      <c r="N15" s="76"/>
      <c r="O15" s="76"/>
      <c r="P15" s="76"/>
      <c r="Q15" s="76"/>
      <c r="R15" s="76"/>
      <c r="S15" s="76"/>
      <c r="T15" s="76"/>
      <c r="U15" s="77">
        <f t="shared" si="0"/>
        <v>0</v>
      </c>
      <c r="V15" s="78"/>
      <c r="X15" s="17" t="s">
        <v>15</v>
      </c>
      <c r="Y15" s="18" t="s">
        <v>832</v>
      </c>
      <c r="AA15" s="77"/>
      <c r="AB15" s="77"/>
    </row>
    <row r="16" spans="2:28" ht="12.75" x14ac:dyDescent="0.2">
      <c r="B16" s="87" t="s">
        <v>90</v>
      </c>
      <c r="C16" s="88" t="s">
        <v>760</v>
      </c>
      <c r="D16" s="68" t="s">
        <v>91</v>
      </c>
      <c r="E16" s="80">
        <v>229349.80000000002</v>
      </c>
      <c r="F16" s="89" t="s">
        <v>35</v>
      </c>
      <c r="G16" s="89" t="s">
        <v>35</v>
      </c>
      <c r="H16" s="90">
        <v>0</v>
      </c>
      <c r="I16" s="90">
        <v>0</v>
      </c>
      <c r="J16" s="90">
        <v>0</v>
      </c>
      <c r="K16" s="90">
        <v>0</v>
      </c>
      <c r="L16" s="90">
        <v>0</v>
      </c>
      <c r="M16" s="90">
        <v>0</v>
      </c>
      <c r="N16" s="90">
        <v>0</v>
      </c>
      <c r="O16" s="90">
        <v>0</v>
      </c>
      <c r="P16" s="90">
        <v>0</v>
      </c>
      <c r="Q16" s="90">
        <v>-3141.36</v>
      </c>
      <c r="R16" s="90">
        <v>0</v>
      </c>
      <c r="S16" s="90">
        <v>0</v>
      </c>
      <c r="T16" s="90">
        <v>0</v>
      </c>
      <c r="U16" s="91">
        <f>SUM(E16:T22)</f>
        <v>459676.77000000008</v>
      </c>
      <c r="V16" s="78"/>
      <c r="X16" s="17" t="s">
        <v>16</v>
      </c>
      <c r="Y16" s="18" t="s">
        <v>833</v>
      </c>
      <c r="AA16" s="91">
        <v>459676.76999999984</v>
      </c>
      <c r="AB16" s="91">
        <f t="shared" si="1"/>
        <v>0</v>
      </c>
    </row>
    <row r="17" spans="2:28" ht="12.75" x14ac:dyDescent="0.2">
      <c r="B17" s="92"/>
      <c r="C17" s="93"/>
      <c r="D17" s="68" t="s">
        <v>92</v>
      </c>
      <c r="E17" s="80">
        <v>52955.600000000013</v>
      </c>
      <c r="F17" s="94"/>
      <c r="G17" s="94"/>
      <c r="H17" s="95"/>
      <c r="I17" s="95"/>
      <c r="J17" s="95"/>
      <c r="K17" s="95"/>
      <c r="L17" s="95"/>
      <c r="M17" s="95"/>
      <c r="N17" s="95"/>
      <c r="O17" s="95"/>
      <c r="P17" s="95"/>
      <c r="Q17" s="95"/>
      <c r="R17" s="95"/>
      <c r="S17" s="95"/>
      <c r="T17" s="95"/>
      <c r="U17" s="96"/>
      <c r="V17" s="78"/>
      <c r="X17" s="17" t="s">
        <v>17</v>
      </c>
      <c r="Y17" s="18" t="s">
        <v>834</v>
      </c>
      <c r="AA17" s="96"/>
      <c r="AB17" s="96"/>
    </row>
    <row r="18" spans="2:28" ht="25.5" x14ac:dyDescent="0.2">
      <c r="B18" s="92"/>
      <c r="C18" s="93"/>
      <c r="D18" s="68" t="s">
        <v>93</v>
      </c>
      <c r="E18" s="80">
        <v>14607.990000000002</v>
      </c>
      <c r="F18" s="94"/>
      <c r="G18" s="94"/>
      <c r="H18" s="95"/>
      <c r="I18" s="95"/>
      <c r="J18" s="95"/>
      <c r="K18" s="95"/>
      <c r="L18" s="95"/>
      <c r="M18" s="95"/>
      <c r="N18" s="95"/>
      <c r="O18" s="95"/>
      <c r="P18" s="95"/>
      <c r="Q18" s="95"/>
      <c r="R18" s="95"/>
      <c r="S18" s="95"/>
      <c r="T18" s="95"/>
      <c r="U18" s="96"/>
      <c r="V18" s="78"/>
      <c r="X18" s="17" t="s">
        <v>18</v>
      </c>
      <c r="Y18" s="18" t="s">
        <v>835</v>
      </c>
      <c r="AA18" s="96"/>
      <c r="AB18" s="96"/>
    </row>
    <row r="19" spans="2:28" ht="25.5" x14ac:dyDescent="0.2">
      <c r="B19" s="92"/>
      <c r="C19" s="93"/>
      <c r="D19" s="68" t="s">
        <v>94</v>
      </c>
      <c r="E19" s="80">
        <v>3.99</v>
      </c>
      <c r="F19" s="94"/>
      <c r="G19" s="94"/>
      <c r="H19" s="95"/>
      <c r="I19" s="95"/>
      <c r="J19" s="95"/>
      <c r="K19" s="95"/>
      <c r="L19" s="95"/>
      <c r="M19" s="95"/>
      <c r="N19" s="95"/>
      <c r="O19" s="95"/>
      <c r="P19" s="95"/>
      <c r="Q19" s="95"/>
      <c r="R19" s="95"/>
      <c r="S19" s="95"/>
      <c r="T19" s="95"/>
      <c r="U19" s="96"/>
      <c r="V19" s="78"/>
      <c r="X19" s="17" t="s">
        <v>19</v>
      </c>
      <c r="Y19" s="18" t="s">
        <v>836</v>
      </c>
      <c r="AA19" s="96"/>
      <c r="AB19" s="96"/>
    </row>
    <row r="20" spans="2:28" ht="12.75" x14ac:dyDescent="0.2">
      <c r="B20" s="92"/>
      <c r="C20" s="93"/>
      <c r="D20" s="68" t="s">
        <v>95</v>
      </c>
      <c r="E20" s="80">
        <v>122604.60000000002</v>
      </c>
      <c r="F20" s="94"/>
      <c r="G20" s="94"/>
      <c r="H20" s="95"/>
      <c r="I20" s="95"/>
      <c r="J20" s="95"/>
      <c r="K20" s="95"/>
      <c r="L20" s="95"/>
      <c r="M20" s="95"/>
      <c r="N20" s="95"/>
      <c r="O20" s="95"/>
      <c r="P20" s="95"/>
      <c r="Q20" s="95"/>
      <c r="R20" s="95"/>
      <c r="S20" s="95"/>
      <c r="T20" s="95"/>
      <c r="U20" s="96"/>
      <c r="V20" s="78"/>
      <c r="X20" s="17" t="s">
        <v>20</v>
      </c>
      <c r="Y20" s="18">
        <v>0</v>
      </c>
      <c r="AA20" s="96"/>
      <c r="AB20" s="96"/>
    </row>
    <row r="21" spans="2:28" ht="12.75" x14ac:dyDescent="0.2">
      <c r="B21" s="92"/>
      <c r="C21" s="93"/>
      <c r="D21" s="68" t="s">
        <v>96</v>
      </c>
      <c r="E21" s="80">
        <v>11271.220000000001</v>
      </c>
      <c r="F21" s="94"/>
      <c r="G21" s="94"/>
      <c r="H21" s="95"/>
      <c r="I21" s="95"/>
      <c r="J21" s="95"/>
      <c r="K21" s="95"/>
      <c r="L21" s="95"/>
      <c r="M21" s="95"/>
      <c r="N21" s="95"/>
      <c r="O21" s="95"/>
      <c r="P21" s="95"/>
      <c r="Q21" s="95"/>
      <c r="R21" s="95"/>
      <c r="S21" s="95"/>
      <c r="T21" s="95"/>
      <c r="U21" s="96"/>
      <c r="V21" s="78"/>
      <c r="X21" s="17"/>
      <c r="Y21" s="18"/>
      <c r="AA21" s="96"/>
      <c r="AB21" s="96"/>
    </row>
    <row r="22" spans="2:28" ht="12.75" x14ac:dyDescent="0.2">
      <c r="B22" s="97"/>
      <c r="C22" s="98"/>
      <c r="D22" s="68" t="s">
        <v>97</v>
      </c>
      <c r="E22" s="80">
        <v>32024.93</v>
      </c>
      <c r="F22" s="99"/>
      <c r="G22" s="99"/>
      <c r="H22" s="100"/>
      <c r="I22" s="100"/>
      <c r="J22" s="100"/>
      <c r="K22" s="100"/>
      <c r="L22" s="100"/>
      <c r="M22" s="100"/>
      <c r="N22" s="100"/>
      <c r="O22" s="100"/>
      <c r="P22" s="100"/>
      <c r="Q22" s="100"/>
      <c r="R22" s="100"/>
      <c r="S22" s="100"/>
      <c r="T22" s="100"/>
      <c r="U22" s="101"/>
      <c r="V22" s="78"/>
      <c r="X22" s="17" t="s">
        <v>21</v>
      </c>
      <c r="Y22" s="18">
        <v>0</v>
      </c>
      <c r="AA22" s="101"/>
      <c r="AB22" s="101"/>
    </row>
    <row r="23" spans="2:28" ht="12.75" x14ac:dyDescent="0.2">
      <c r="B23" s="10" t="s">
        <v>98</v>
      </c>
      <c r="C23" s="10" t="s">
        <v>761</v>
      </c>
      <c r="D23" s="102" t="s">
        <v>74</v>
      </c>
      <c r="E23" s="80">
        <v>0</v>
      </c>
      <c r="F23" s="70" t="s">
        <v>35</v>
      </c>
      <c r="G23" s="70" t="s">
        <v>35</v>
      </c>
      <c r="H23" s="71">
        <v>0</v>
      </c>
      <c r="I23" s="71">
        <v>0</v>
      </c>
      <c r="J23" s="71">
        <v>0</v>
      </c>
      <c r="K23" s="71">
        <v>0</v>
      </c>
      <c r="L23" s="71">
        <v>0</v>
      </c>
      <c r="M23" s="71">
        <v>0</v>
      </c>
      <c r="N23" s="71">
        <v>0</v>
      </c>
      <c r="O23" s="71">
        <v>0</v>
      </c>
      <c r="P23" s="71">
        <v>0</v>
      </c>
      <c r="Q23" s="71">
        <v>0</v>
      </c>
      <c r="R23" s="71">
        <v>0</v>
      </c>
      <c r="S23" s="71">
        <v>0</v>
      </c>
      <c r="T23" s="71">
        <v>0</v>
      </c>
      <c r="U23" s="69">
        <f t="shared" si="0"/>
        <v>0</v>
      </c>
      <c r="V23" s="78"/>
      <c r="X23" s="17" t="s">
        <v>22</v>
      </c>
      <c r="Y23" s="18">
        <v>0</v>
      </c>
      <c r="AA23" s="69">
        <v>0</v>
      </c>
      <c r="AB23" s="69">
        <f t="shared" si="1"/>
        <v>0</v>
      </c>
    </row>
    <row r="24" spans="2:28" ht="12.75" x14ac:dyDescent="0.2">
      <c r="B24" s="72" t="s">
        <v>99</v>
      </c>
      <c r="C24" s="72" t="s">
        <v>100</v>
      </c>
      <c r="D24" s="73"/>
      <c r="E24" s="74"/>
      <c r="F24" s="75" t="s">
        <v>35</v>
      </c>
      <c r="G24" s="75" t="s">
        <v>35</v>
      </c>
      <c r="H24" s="76"/>
      <c r="I24" s="76"/>
      <c r="J24" s="76"/>
      <c r="K24" s="76"/>
      <c r="L24" s="76"/>
      <c r="M24" s="76"/>
      <c r="N24" s="76"/>
      <c r="O24" s="76"/>
      <c r="P24" s="76"/>
      <c r="Q24" s="76"/>
      <c r="R24" s="76"/>
      <c r="S24" s="76"/>
      <c r="T24" s="76"/>
      <c r="U24" s="77">
        <f t="shared" si="0"/>
        <v>0</v>
      </c>
      <c r="V24" s="78"/>
      <c r="AA24" s="77"/>
      <c r="AB24" s="77"/>
    </row>
    <row r="25" spans="2:28" ht="12.75" customHeight="1" x14ac:dyDescent="0.2">
      <c r="B25" s="81" t="s">
        <v>101</v>
      </c>
      <c r="C25" s="82" t="s">
        <v>762</v>
      </c>
      <c r="D25" s="68" t="s">
        <v>102</v>
      </c>
      <c r="E25" s="80">
        <v>35738.5</v>
      </c>
      <c r="F25" s="83" t="s">
        <v>35</v>
      </c>
      <c r="G25" s="83" t="s">
        <v>35</v>
      </c>
      <c r="H25" s="84">
        <v>0</v>
      </c>
      <c r="I25" s="84">
        <v>0</v>
      </c>
      <c r="J25" s="84">
        <v>0</v>
      </c>
      <c r="K25" s="84">
        <v>0</v>
      </c>
      <c r="L25" s="84">
        <v>0</v>
      </c>
      <c r="M25" s="84">
        <v>0</v>
      </c>
      <c r="N25" s="84">
        <v>0</v>
      </c>
      <c r="O25" s="84">
        <v>0</v>
      </c>
      <c r="P25" s="84">
        <v>0</v>
      </c>
      <c r="Q25" s="84">
        <v>0</v>
      </c>
      <c r="R25" s="84">
        <v>0</v>
      </c>
      <c r="S25" s="84">
        <v>0</v>
      </c>
      <c r="T25" s="84">
        <v>0</v>
      </c>
      <c r="U25" s="85">
        <f>SUM(E25:T25)</f>
        <v>35738.5</v>
      </c>
      <c r="V25" s="78"/>
      <c r="AA25" s="85">
        <v>35738.5</v>
      </c>
      <c r="AB25" s="85">
        <f t="shared" si="1"/>
        <v>0</v>
      </c>
    </row>
    <row r="26" spans="2:28" ht="12.75" x14ac:dyDescent="0.2">
      <c r="B26" s="103" t="s">
        <v>103</v>
      </c>
      <c r="C26" s="104" t="s">
        <v>763</v>
      </c>
      <c r="D26" s="105" t="s">
        <v>74</v>
      </c>
      <c r="E26" s="80">
        <v>0</v>
      </c>
      <c r="F26" s="83" t="s">
        <v>35</v>
      </c>
      <c r="G26" s="83" t="s">
        <v>35</v>
      </c>
      <c r="H26" s="84">
        <v>0</v>
      </c>
      <c r="I26" s="84">
        <v>0</v>
      </c>
      <c r="J26" s="84">
        <v>0</v>
      </c>
      <c r="K26" s="84">
        <v>0</v>
      </c>
      <c r="L26" s="84">
        <v>0</v>
      </c>
      <c r="M26" s="84">
        <v>0</v>
      </c>
      <c r="N26" s="84">
        <v>0</v>
      </c>
      <c r="O26" s="84">
        <v>0</v>
      </c>
      <c r="P26" s="84">
        <v>0</v>
      </c>
      <c r="Q26" s="84">
        <v>0</v>
      </c>
      <c r="R26" s="84">
        <v>0</v>
      </c>
      <c r="S26" s="84">
        <v>0</v>
      </c>
      <c r="T26" s="84">
        <v>0</v>
      </c>
      <c r="U26" s="85">
        <f>SUM(E26:T26)</f>
        <v>0</v>
      </c>
      <c r="V26" s="78"/>
      <c r="AA26" s="85">
        <v>0</v>
      </c>
      <c r="AB26" s="85">
        <f t="shared" si="1"/>
        <v>0</v>
      </c>
    </row>
    <row r="27" spans="2:28" ht="12.75" x14ac:dyDescent="0.2">
      <c r="B27" s="72" t="s">
        <v>104</v>
      </c>
      <c r="C27" s="72" t="s">
        <v>105</v>
      </c>
      <c r="D27" s="73"/>
      <c r="E27" s="74"/>
      <c r="F27" s="75" t="s">
        <v>35</v>
      </c>
      <c r="G27" s="75" t="s">
        <v>35</v>
      </c>
      <c r="H27" s="76"/>
      <c r="I27" s="76"/>
      <c r="J27" s="76"/>
      <c r="K27" s="76"/>
      <c r="L27" s="76"/>
      <c r="M27" s="76"/>
      <c r="N27" s="76"/>
      <c r="O27" s="76"/>
      <c r="P27" s="76"/>
      <c r="Q27" s="76"/>
      <c r="R27" s="76"/>
      <c r="S27" s="76"/>
      <c r="T27" s="76"/>
      <c r="U27" s="77">
        <f t="shared" si="0"/>
        <v>0</v>
      </c>
      <c r="V27" s="78"/>
      <c r="AA27" s="77"/>
      <c r="AB27" s="77"/>
    </row>
    <row r="28" spans="2:28" ht="12.75" x14ac:dyDescent="0.2">
      <c r="B28" s="10" t="s">
        <v>106</v>
      </c>
      <c r="C28" s="10" t="s">
        <v>764</v>
      </c>
      <c r="D28" s="68" t="s">
        <v>107</v>
      </c>
      <c r="E28" s="80">
        <v>11683.46</v>
      </c>
      <c r="F28" s="70" t="s">
        <v>35</v>
      </c>
      <c r="G28" s="70" t="s">
        <v>35</v>
      </c>
      <c r="H28" s="71">
        <v>0</v>
      </c>
      <c r="I28" s="71">
        <v>0</v>
      </c>
      <c r="J28" s="71">
        <v>0</v>
      </c>
      <c r="K28" s="71">
        <v>0</v>
      </c>
      <c r="L28" s="71">
        <v>0</v>
      </c>
      <c r="M28" s="71">
        <v>0</v>
      </c>
      <c r="N28" s="71">
        <v>0</v>
      </c>
      <c r="O28" s="71">
        <v>0</v>
      </c>
      <c r="P28" s="71">
        <v>0</v>
      </c>
      <c r="Q28" s="71">
        <v>0</v>
      </c>
      <c r="R28" s="71">
        <v>0</v>
      </c>
      <c r="S28" s="71">
        <v>0</v>
      </c>
      <c r="T28" s="71">
        <v>0</v>
      </c>
      <c r="U28" s="69">
        <f t="shared" si="0"/>
        <v>11683.46</v>
      </c>
      <c r="V28" s="78"/>
      <c r="AA28" s="69">
        <v>11683.46</v>
      </c>
      <c r="AB28" s="69">
        <f t="shared" si="1"/>
        <v>0</v>
      </c>
    </row>
    <row r="29" spans="2:28" ht="12.75" x14ac:dyDescent="0.2">
      <c r="B29" s="72" t="s">
        <v>108</v>
      </c>
      <c r="C29" s="72" t="s">
        <v>109</v>
      </c>
      <c r="D29" s="73"/>
      <c r="E29" s="74"/>
      <c r="F29" s="75" t="s">
        <v>35</v>
      </c>
      <c r="G29" s="75" t="s">
        <v>35</v>
      </c>
      <c r="H29" s="76"/>
      <c r="I29" s="76"/>
      <c r="J29" s="76"/>
      <c r="K29" s="76"/>
      <c r="L29" s="76"/>
      <c r="M29" s="76"/>
      <c r="N29" s="76"/>
      <c r="O29" s="76"/>
      <c r="P29" s="76"/>
      <c r="Q29" s="76"/>
      <c r="R29" s="76"/>
      <c r="S29" s="76"/>
      <c r="T29" s="76"/>
      <c r="U29" s="77">
        <f t="shared" si="0"/>
        <v>0</v>
      </c>
      <c r="V29" s="78"/>
      <c r="AA29" s="77"/>
      <c r="AB29" s="77"/>
    </row>
    <row r="30" spans="2:28" ht="12.75" x14ac:dyDescent="0.2">
      <c r="B30" s="87" t="s">
        <v>110</v>
      </c>
      <c r="C30" s="87" t="s">
        <v>765</v>
      </c>
      <c r="D30" s="86" t="s">
        <v>111</v>
      </c>
      <c r="E30" s="80">
        <v>12939.129999999997</v>
      </c>
      <c r="F30" s="89" t="s">
        <v>35</v>
      </c>
      <c r="G30" s="89" t="s">
        <v>35</v>
      </c>
      <c r="H30" s="90">
        <v>0</v>
      </c>
      <c r="I30" s="90">
        <v>0</v>
      </c>
      <c r="J30" s="90">
        <v>0</v>
      </c>
      <c r="K30" s="90">
        <v>0</v>
      </c>
      <c r="L30" s="90">
        <v>0</v>
      </c>
      <c r="M30" s="90">
        <v>0</v>
      </c>
      <c r="N30" s="90">
        <v>0</v>
      </c>
      <c r="O30" s="90">
        <v>0</v>
      </c>
      <c r="P30" s="90">
        <v>0</v>
      </c>
      <c r="Q30" s="90">
        <v>0</v>
      </c>
      <c r="R30" s="90">
        <v>0</v>
      </c>
      <c r="S30" s="90">
        <v>0</v>
      </c>
      <c r="T30" s="90">
        <v>0</v>
      </c>
      <c r="U30" s="91">
        <f>SUM(E30:T34)</f>
        <v>25744.22</v>
      </c>
      <c r="V30" s="78"/>
      <c r="AA30" s="91">
        <v>25744.22</v>
      </c>
      <c r="AB30" s="91">
        <f t="shared" si="1"/>
        <v>0</v>
      </c>
    </row>
    <row r="31" spans="2:28" ht="12.75" x14ac:dyDescent="0.2">
      <c r="B31" s="92"/>
      <c r="C31" s="92"/>
      <c r="D31" s="86" t="s">
        <v>112</v>
      </c>
      <c r="E31" s="80">
        <v>8201.7900000000009</v>
      </c>
      <c r="F31" s="94"/>
      <c r="G31" s="94"/>
      <c r="H31" s="95"/>
      <c r="I31" s="95"/>
      <c r="J31" s="95"/>
      <c r="K31" s="95"/>
      <c r="L31" s="95"/>
      <c r="M31" s="95"/>
      <c r="N31" s="95"/>
      <c r="O31" s="95"/>
      <c r="P31" s="95"/>
      <c r="Q31" s="95"/>
      <c r="R31" s="95"/>
      <c r="S31" s="95"/>
      <c r="T31" s="95"/>
      <c r="U31" s="96"/>
      <c r="V31" s="78"/>
      <c r="AA31" s="96"/>
      <c r="AB31" s="96"/>
    </row>
    <row r="32" spans="2:28" ht="12.75" x14ac:dyDescent="0.2">
      <c r="B32" s="92"/>
      <c r="C32" s="92"/>
      <c r="D32" s="86" t="s">
        <v>113</v>
      </c>
      <c r="E32" s="80">
        <v>21.72</v>
      </c>
      <c r="F32" s="94"/>
      <c r="G32" s="94"/>
      <c r="H32" s="95"/>
      <c r="I32" s="95"/>
      <c r="J32" s="95"/>
      <c r="K32" s="95"/>
      <c r="L32" s="95"/>
      <c r="M32" s="95"/>
      <c r="N32" s="95"/>
      <c r="O32" s="95"/>
      <c r="P32" s="95"/>
      <c r="Q32" s="95"/>
      <c r="R32" s="95"/>
      <c r="S32" s="95"/>
      <c r="T32" s="95"/>
      <c r="U32" s="96"/>
      <c r="V32" s="78"/>
      <c r="AA32" s="96"/>
      <c r="AB32" s="96"/>
    </row>
    <row r="33" spans="2:28" ht="12.75" x14ac:dyDescent="0.2">
      <c r="B33" s="92"/>
      <c r="C33" s="92"/>
      <c r="D33" s="86" t="s">
        <v>114</v>
      </c>
      <c r="E33" s="80">
        <v>581.57999999999993</v>
      </c>
      <c r="F33" s="94"/>
      <c r="G33" s="94"/>
      <c r="H33" s="95"/>
      <c r="I33" s="95"/>
      <c r="J33" s="95"/>
      <c r="K33" s="95"/>
      <c r="L33" s="95"/>
      <c r="M33" s="95"/>
      <c r="N33" s="95"/>
      <c r="O33" s="95"/>
      <c r="P33" s="95"/>
      <c r="Q33" s="95"/>
      <c r="R33" s="95"/>
      <c r="S33" s="95"/>
      <c r="T33" s="95"/>
      <c r="U33" s="96"/>
      <c r="V33" s="78"/>
      <c r="AA33" s="96"/>
      <c r="AB33" s="96"/>
    </row>
    <row r="34" spans="2:28" ht="12.75" x14ac:dyDescent="0.2">
      <c r="B34" s="97"/>
      <c r="C34" s="97"/>
      <c r="D34" s="86" t="s">
        <v>115</v>
      </c>
      <c r="E34" s="80">
        <v>4000</v>
      </c>
      <c r="F34" s="99"/>
      <c r="G34" s="99"/>
      <c r="H34" s="100"/>
      <c r="I34" s="100"/>
      <c r="J34" s="100"/>
      <c r="K34" s="100"/>
      <c r="L34" s="100"/>
      <c r="M34" s="100"/>
      <c r="N34" s="100"/>
      <c r="O34" s="100"/>
      <c r="P34" s="100"/>
      <c r="Q34" s="100"/>
      <c r="R34" s="100"/>
      <c r="S34" s="100"/>
      <c r="T34" s="100"/>
      <c r="U34" s="101"/>
      <c r="V34" s="78"/>
      <c r="AA34" s="101"/>
      <c r="AB34" s="101"/>
    </row>
    <row r="35" spans="2:28" ht="12.75" x14ac:dyDescent="0.2">
      <c r="B35" s="81" t="s">
        <v>116</v>
      </c>
      <c r="C35" s="81" t="s">
        <v>766</v>
      </c>
      <c r="D35" s="86" t="s">
        <v>117</v>
      </c>
      <c r="E35" s="80">
        <v>74382.849999999977</v>
      </c>
      <c r="F35" s="83" t="s">
        <v>35</v>
      </c>
      <c r="G35" s="83" t="s">
        <v>35</v>
      </c>
      <c r="H35" s="106">
        <v>0</v>
      </c>
      <c r="I35" s="106">
        <v>0</v>
      </c>
      <c r="J35" s="106">
        <v>0</v>
      </c>
      <c r="K35" s="106">
        <v>0</v>
      </c>
      <c r="L35" s="106">
        <v>0</v>
      </c>
      <c r="M35" s="106">
        <v>0</v>
      </c>
      <c r="N35" s="106">
        <v>0</v>
      </c>
      <c r="O35" s="106">
        <v>0</v>
      </c>
      <c r="P35" s="106">
        <v>0</v>
      </c>
      <c r="Q35" s="106">
        <v>3141.36</v>
      </c>
      <c r="R35" s="106">
        <v>0</v>
      </c>
      <c r="S35" s="106">
        <v>0</v>
      </c>
      <c r="T35" s="106">
        <v>0</v>
      </c>
      <c r="U35" s="85">
        <f>SUM(E35:T35)</f>
        <v>77524.209999999977</v>
      </c>
      <c r="V35" s="78"/>
      <c r="AA35" s="85">
        <v>77524.210000000006</v>
      </c>
      <c r="AB35" s="85">
        <f t="shared" si="1"/>
        <v>0</v>
      </c>
    </row>
    <row r="36" spans="2:28" ht="12.75" x14ac:dyDescent="0.2">
      <c r="B36" s="87" t="s">
        <v>118</v>
      </c>
      <c r="C36" s="87" t="s">
        <v>767</v>
      </c>
      <c r="D36" s="86" t="s">
        <v>119</v>
      </c>
      <c r="E36" s="80">
        <v>559</v>
      </c>
      <c r="F36" s="89" t="s">
        <v>35</v>
      </c>
      <c r="G36" s="89" t="s">
        <v>35</v>
      </c>
      <c r="H36" s="90">
        <v>0</v>
      </c>
      <c r="I36" s="90">
        <v>0</v>
      </c>
      <c r="J36" s="90">
        <v>0</v>
      </c>
      <c r="K36" s="90">
        <v>0</v>
      </c>
      <c r="L36" s="90">
        <v>0</v>
      </c>
      <c r="M36" s="90">
        <v>0</v>
      </c>
      <c r="N36" s="90">
        <v>0</v>
      </c>
      <c r="O36" s="90">
        <v>0</v>
      </c>
      <c r="P36" s="90">
        <v>0</v>
      </c>
      <c r="Q36" s="90">
        <v>0</v>
      </c>
      <c r="R36" s="90">
        <v>0</v>
      </c>
      <c r="S36" s="90">
        <v>0</v>
      </c>
      <c r="T36" s="90">
        <v>0</v>
      </c>
      <c r="U36" s="91">
        <f>SUM(E36:T37)</f>
        <v>9507.74</v>
      </c>
      <c r="V36" s="78"/>
      <c r="AA36" s="91">
        <v>9507.74</v>
      </c>
      <c r="AB36" s="91">
        <f t="shared" si="1"/>
        <v>0</v>
      </c>
    </row>
    <row r="37" spans="2:28" ht="12.75" x14ac:dyDescent="0.2">
      <c r="B37" s="97"/>
      <c r="C37" s="97"/>
      <c r="D37" s="86" t="s">
        <v>120</v>
      </c>
      <c r="E37" s="80">
        <v>8948.74</v>
      </c>
      <c r="F37" s="99"/>
      <c r="G37" s="99"/>
      <c r="H37" s="100"/>
      <c r="I37" s="100"/>
      <c r="J37" s="100"/>
      <c r="K37" s="100"/>
      <c r="L37" s="100"/>
      <c r="M37" s="100"/>
      <c r="N37" s="100"/>
      <c r="O37" s="100"/>
      <c r="P37" s="100"/>
      <c r="Q37" s="100"/>
      <c r="R37" s="100"/>
      <c r="S37" s="100"/>
      <c r="T37" s="100"/>
      <c r="U37" s="101"/>
      <c r="V37" s="78"/>
      <c r="AA37" s="101"/>
      <c r="AB37" s="101"/>
    </row>
    <row r="38" spans="2:28" ht="12.75" x14ac:dyDescent="0.2">
      <c r="B38" s="82" t="s">
        <v>121</v>
      </c>
      <c r="C38" s="81" t="s">
        <v>768</v>
      </c>
      <c r="D38" s="68" t="s">
        <v>74</v>
      </c>
      <c r="E38" s="80">
        <v>0</v>
      </c>
      <c r="F38" s="83" t="s">
        <v>35</v>
      </c>
      <c r="G38" s="83" t="s">
        <v>35</v>
      </c>
      <c r="H38" s="84">
        <v>0</v>
      </c>
      <c r="I38" s="84">
        <v>0</v>
      </c>
      <c r="J38" s="84">
        <v>0</v>
      </c>
      <c r="K38" s="84">
        <v>0</v>
      </c>
      <c r="L38" s="84">
        <v>0</v>
      </c>
      <c r="M38" s="84">
        <v>0</v>
      </c>
      <c r="N38" s="84">
        <v>0</v>
      </c>
      <c r="O38" s="84">
        <v>0</v>
      </c>
      <c r="P38" s="84">
        <v>0</v>
      </c>
      <c r="Q38" s="84">
        <v>0</v>
      </c>
      <c r="R38" s="84">
        <v>0</v>
      </c>
      <c r="S38" s="84">
        <v>0</v>
      </c>
      <c r="T38" s="84">
        <v>0</v>
      </c>
      <c r="U38" s="85">
        <f>SUM(E38:T38)</f>
        <v>0</v>
      </c>
      <c r="V38" s="78"/>
      <c r="AA38" s="85">
        <v>0</v>
      </c>
      <c r="AB38" s="85">
        <f t="shared" si="1"/>
        <v>0</v>
      </c>
    </row>
    <row r="39" spans="2:28" ht="12.75" x14ac:dyDescent="0.2">
      <c r="B39" s="88" t="s">
        <v>122</v>
      </c>
      <c r="C39" s="88" t="s">
        <v>769</v>
      </c>
      <c r="D39" s="86" t="s">
        <v>123</v>
      </c>
      <c r="E39" s="80">
        <v>764.92999999999961</v>
      </c>
      <c r="F39" s="89" t="s">
        <v>35</v>
      </c>
      <c r="G39" s="89" t="s">
        <v>35</v>
      </c>
      <c r="H39" s="90">
        <v>0</v>
      </c>
      <c r="I39" s="90">
        <v>0</v>
      </c>
      <c r="J39" s="90">
        <v>0</v>
      </c>
      <c r="K39" s="90">
        <v>0</v>
      </c>
      <c r="L39" s="90">
        <v>0</v>
      </c>
      <c r="M39" s="90">
        <v>0</v>
      </c>
      <c r="N39" s="90">
        <v>0</v>
      </c>
      <c r="O39" s="90">
        <v>0</v>
      </c>
      <c r="P39" s="90">
        <v>0</v>
      </c>
      <c r="Q39" s="90">
        <v>0</v>
      </c>
      <c r="R39" s="90">
        <v>0</v>
      </c>
      <c r="S39" s="90">
        <v>0</v>
      </c>
      <c r="T39" s="90">
        <v>0</v>
      </c>
      <c r="U39" s="91">
        <f>SUM(E39:T41)</f>
        <v>16453.329999999998</v>
      </c>
      <c r="V39" s="78"/>
      <c r="AA39" s="91">
        <v>16453.330000000002</v>
      </c>
      <c r="AB39" s="91">
        <f t="shared" si="1"/>
        <v>0</v>
      </c>
    </row>
    <row r="40" spans="2:28" ht="12.75" x14ac:dyDescent="0.2">
      <c r="B40" s="93"/>
      <c r="C40" s="93"/>
      <c r="D40" s="86" t="s">
        <v>124</v>
      </c>
      <c r="E40" s="80">
        <v>1663.16</v>
      </c>
      <c r="F40" s="94"/>
      <c r="G40" s="94"/>
      <c r="H40" s="95"/>
      <c r="I40" s="95"/>
      <c r="J40" s="95"/>
      <c r="K40" s="95"/>
      <c r="L40" s="95"/>
      <c r="M40" s="95"/>
      <c r="N40" s="95"/>
      <c r="O40" s="95"/>
      <c r="P40" s="95"/>
      <c r="Q40" s="95"/>
      <c r="R40" s="95"/>
      <c r="S40" s="95"/>
      <c r="T40" s="95"/>
      <c r="U40" s="96"/>
      <c r="V40" s="78"/>
      <c r="AA40" s="96"/>
      <c r="AB40" s="96"/>
    </row>
    <row r="41" spans="2:28" ht="12.75" x14ac:dyDescent="0.2">
      <c r="B41" s="93"/>
      <c r="C41" s="93"/>
      <c r="D41" s="86" t="s">
        <v>125</v>
      </c>
      <c r="E41" s="80">
        <v>14025.24</v>
      </c>
      <c r="F41" s="94"/>
      <c r="G41" s="94"/>
      <c r="H41" s="95"/>
      <c r="I41" s="95"/>
      <c r="J41" s="95"/>
      <c r="K41" s="95"/>
      <c r="L41" s="95"/>
      <c r="M41" s="95"/>
      <c r="N41" s="95"/>
      <c r="O41" s="95"/>
      <c r="P41" s="95"/>
      <c r="Q41" s="95"/>
      <c r="R41" s="95"/>
      <c r="S41" s="95"/>
      <c r="T41" s="95"/>
      <c r="U41" s="96"/>
      <c r="V41" s="78"/>
      <c r="AA41" s="96"/>
      <c r="AB41" s="96"/>
    </row>
    <row r="42" spans="2:28" ht="12.75" x14ac:dyDescent="0.2">
      <c r="B42" s="107" t="s">
        <v>126</v>
      </c>
      <c r="C42" s="108" t="s">
        <v>770</v>
      </c>
      <c r="D42" s="86" t="s">
        <v>127</v>
      </c>
      <c r="E42" s="80">
        <v>86050.220000000045</v>
      </c>
      <c r="F42" s="90">
        <v>-203174.81999999998</v>
      </c>
      <c r="G42" s="90">
        <v>50259.823700281413</v>
      </c>
      <c r="H42" s="90">
        <v>0</v>
      </c>
      <c r="I42" s="90">
        <v>0</v>
      </c>
      <c r="J42" s="90">
        <v>0</v>
      </c>
      <c r="K42" s="90">
        <v>0</v>
      </c>
      <c r="L42" s="90">
        <v>0</v>
      </c>
      <c r="M42" s="90">
        <v>0</v>
      </c>
      <c r="N42" s="90">
        <v>0</v>
      </c>
      <c r="O42" s="90">
        <v>0</v>
      </c>
      <c r="P42" s="90">
        <v>0</v>
      </c>
      <c r="Q42" s="90">
        <v>0</v>
      </c>
      <c r="R42" s="90">
        <v>0</v>
      </c>
      <c r="S42" s="90">
        <v>0</v>
      </c>
      <c r="T42" s="90">
        <v>0</v>
      </c>
      <c r="U42" s="91">
        <f>SUM(E42:T45)</f>
        <v>50259.823700281493</v>
      </c>
      <c r="V42" s="78"/>
      <c r="AA42" s="91">
        <v>50259.823700281428</v>
      </c>
      <c r="AB42" s="91">
        <f t="shared" si="1"/>
        <v>6.5483618527650833E-11</v>
      </c>
    </row>
    <row r="43" spans="2:28" ht="12.75" x14ac:dyDescent="0.2">
      <c r="B43" s="109"/>
      <c r="C43" s="110"/>
      <c r="D43" s="86" t="s">
        <v>128</v>
      </c>
      <c r="E43" s="80">
        <v>19458.400000000001</v>
      </c>
      <c r="F43" s="95"/>
      <c r="G43" s="95"/>
      <c r="H43" s="95"/>
      <c r="I43" s="95"/>
      <c r="J43" s="95"/>
      <c r="K43" s="95"/>
      <c r="L43" s="95"/>
      <c r="M43" s="95"/>
      <c r="N43" s="95"/>
      <c r="O43" s="95"/>
      <c r="P43" s="95"/>
      <c r="Q43" s="95"/>
      <c r="R43" s="95"/>
      <c r="S43" s="95"/>
      <c r="T43" s="95"/>
      <c r="U43" s="96"/>
      <c r="V43" s="78"/>
      <c r="AA43" s="96"/>
      <c r="AB43" s="96"/>
    </row>
    <row r="44" spans="2:28" ht="12.75" x14ac:dyDescent="0.2">
      <c r="B44" s="109"/>
      <c r="C44" s="110"/>
      <c r="D44" s="86" t="s">
        <v>129</v>
      </c>
      <c r="E44" s="80">
        <v>85335.840000000011</v>
      </c>
      <c r="F44" s="95"/>
      <c r="G44" s="95"/>
      <c r="H44" s="95"/>
      <c r="I44" s="95"/>
      <c r="J44" s="95"/>
      <c r="K44" s="95"/>
      <c r="L44" s="95"/>
      <c r="M44" s="95"/>
      <c r="N44" s="95"/>
      <c r="O44" s="95"/>
      <c r="P44" s="95"/>
      <c r="Q44" s="95"/>
      <c r="R44" s="95"/>
      <c r="S44" s="95"/>
      <c r="T44" s="95"/>
      <c r="U44" s="96"/>
      <c r="V44" s="78"/>
      <c r="AA44" s="96"/>
      <c r="AB44" s="96"/>
    </row>
    <row r="45" spans="2:28" ht="12.75" x14ac:dyDescent="0.2">
      <c r="B45" s="109"/>
      <c r="C45" s="110"/>
      <c r="D45" s="86" t="s">
        <v>130</v>
      </c>
      <c r="E45" s="80">
        <v>12330.36</v>
      </c>
      <c r="F45" s="95"/>
      <c r="G45" s="95"/>
      <c r="H45" s="95"/>
      <c r="I45" s="95"/>
      <c r="J45" s="95"/>
      <c r="K45" s="95"/>
      <c r="L45" s="95"/>
      <c r="M45" s="95"/>
      <c r="N45" s="95"/>
      <c r="O45" s="95"/>
      <c r="P45" s="95"/>
      <c r="Q45" s="95"/>
      <c r="R45" s="95"/>
      <c r="S45" s="95"/>
      <c r="T45" s="95"/>
      <c r="U45" s="96"/>
      <c r="V45" s="78"/>
      <c r="AA45" s="96"/>
      <c r="AB45" s="96"/>
    </row>
    <row r="46" spans="2:28" ht="12.75" x14ac:dyDescent="0.2">
      <c r="B46" s="111" t="s">
        <v>131</v>
      </c>
      <c r="C46" s="72" t="s">
        <v>132</v>
      </c>
      <c r="D46" s="112"/>
      <c r="E46" s="74"/>
      <c r="F46" s="75" t="s">
        <v>35</v>
      </c>
      <c r="G46" s="75" t="s">
        <v>35</v>
      </c>
      <c r="H46" s="76"/>
      <c r="I46" s="76"/>
      <c r="J46" s="76"/>
      <c r="K46" s="76"/>
      <c r="L46" s="76"/>
      <c r="M46" s="76"/>
      <c r="N46" s="76"/>
      <c r="O46" s="76"/>
      <c r="P46" s="76"/>
      <c r="Q46" s="76"/>
      <c r="R46" s="76"/>
      <c r="S46" s="76"/>
      <c r="T46" s="76"/>
      <c r="U46" s="77">
        <f t="shared" si="0"/>
        <v>0</v>
      </c>
      <c r="V46" s="78"/>
      <c r="AA46" s="77"/>
      <c r="AB46" s="77"/>
    </row>
    <row r="47" spans="2:28" ht="12.75" x14ac:dyDescent="0.2">
      <c r="B47" s="88" t="s">
        <v>133</v>
      </c>
      <c r="C47" s="87" t="s">
        <v>771</v>
      </c>
      <c r="D47" s="86" t="s">
        <v>134</v>
      </c>
      <c r="E47" s="80">
        <v>739325.43000000017</v>
      </c>
      <c r="F47" s="89" t="s">
        <v>35</v>
      </c>
      <c r="G47" s="89" t="s">
        <v>35</v>
      </c>
      <c r="H47" s="90">
        <v>0</v>
      </c>
      <c r="I47" s="90">
        <v>0</v>
      </c>
      <c r="J47" s="90">
        <v>0</v>
      </c>
      <c r="K47" s="90">
        <v>0</v>
      </c>
      <c r="L47" s="90">
        <v>0</v>
      </c>
      <c r="M47" s="90">
        <v>0</v>
      </c>
      <c r="N47" s="90">
        <v>0</v>
      </c>
      <c r="O47" s="90">
        <v>0</v>
      </c>
      <c r="P47" s="90">
        <v>0</v>
      </c>
      <c r="Q47" s="90">
        <v>0</v>
      </c>
      <c r="R47" s="90">
        <v>0</v>
      </c>
      <c r="S47" s="90">
        <v>0</v>
      </c>
      <c r="T47" s="90">
        <v>0</v>
      </c>
      <c r="U47" s="91">
        <f>SUM(E47:T48)</f>
        <v>740359.38000000012</v>
      </c>
      <c r="V47" s="78"/>
      <c r="AA47" s="91">
        <v>740359.38000000012</v>
      </c>
      <c r="AB47" s="91">
        <f>U47-AA47</f>
        <v>0</v>
      </c>
    </row>
    <row r="48" spans="2:28" ht="12.75" x14ac:dyDescent="0.2">
      <c r="B48" s="98"/>
      <c r="C48" s="97"/>
      <c r="D48" s="86" t="s">
        <v>135</v>
      </c>
      <c r="E48" s="80">
        <v>1033.95</v>
      </c>
      <c r="F48" s="99"/>
      <c r="G48" s="99"/>
      <c r="H48" s="100"/>
      <c r="I48" s="100"/>
      <c r="J48" s="100"/>
      <c r="K48" s="100"/>
      <c r="L48" s="100"/>
      <c r="M48" s="100"/>
      <c r="N48" s="100"/>
      <c r="O48" s="100"/>
      <c r="P48" s="100"/>
      <c r="Q48" s="100"/>
      <c r="R48" s="100"/>
      <c r="S48" s="100"/>
      <c r="T48" s="100"/>
      <c r="U48" s="101"/>
      <c r="V48" s="78"/>
      <c r="AA48" s="101"/>
      <c r="AB48" s="101"/>
    </row>
    <row r="49" spans="2:28" ht="12.75" x14ac:dyDescent="0.2">
      <c r="B49" s="88" t="s">
        <v>136</v>
      </c>
      <c r="C49" s="87" t="s">
        <v>772</v>
      </c>
      <c r="D49" s="68" t="s">
        <v>137</v>
      </c>
      <c r="E49" s="80">
        <v>13638.77000000001</v>
      </c>
      <c r="F49" s="89" t="s">
        <v>35</v>
      </c>
      <c r="G49" s="89" t="s">
        <v>35</v>
      </c>
      <c r="H49" s="90">
        <v>0</v>
      </c>
      <c r="I49" s="90">
        <v>0</v>
      </c>
      <c r="J49" s="90">
        <v>0</v>
      </c>
      <c r="K49" s="90">
        <v>0</v>
      </c>
      <c r="L49" s="90">
        <v>0</v>
      </c>
      <c r="M49" s="90">
        <v>0</v>
      </c>
      <c r="N49" s="90">
        <v>0</v>
      </c>
      <c r="O49" s="90">
        <v>1.8189894035458565E-12</v>
      </c>
      <c r="P49" s="90">
        <v>0</v>
      </c>
      <c r="Q49" s="90">
        <v>0</v>
      </c>
      <c r="R49" s="90">
        <v>0</v>
      </c>
      <c r="S49" s="90">
        <v>0</v>
      </c>
      <c r="T49" s="90">
        <v>0</v>
      </c>
      <c r="U49" s="91">
        <f>SUM(E49:T50)</f>
        <v>13657.070000000011</v>
      </c>
      <c r="V49" s="78"/>
      <c r="AA49" s="91">
        <v>13657.070000000003</v>
      </c>
      <c r="AB49" s="91">
        <f t="shared" si="1"/>
        <v>0</v>
      </c>
    </row>
    <row r="50" spans="2:28" ht="12.75" x14ac:dyDescent="0.2">
      <c r="B50" s="98"/>
      <c r="C50" s="97"/>
      <c r="D50" s="68" t="s">
        <v>138</v>
      </c>
      <c r="E50" s="80">
        <v>18.3</v>
      </c>
      <c r="F50" s="99"/>
      <c r="G50" s="99"/>
      <c r="H50" s="100"/>
      <c r="I50" s="100"/>
      <c r="J50" s="100"/>
      <c r="K50" s="100"/>
      <c r="L50" s="100"/>
      <c r="M50" s="100"/>
      <c r="N50" s="100"/>
      <c r="O50" s="100"/>
      <c r="P50" s="100"/>
      <c r="Q50" s="100"/>
      <c r="R50" s="100"/>
      <c r="S50" s="100"/>
      <c r="T50" s="100"/>
      <c r="U50" s="101"/>
      <c r="V50" s="78"/>
      <c r="AA50" s="101"/>
      <c r="AB50" s="101"/>
    </row>
    <row r="51" spans="2:28" ht="12.75" x14ac:dyDescent="0.2">
      <c r="B51" s="81" t="s">
        <v>139</v>
      </c>
      <c r="C51" s="81" t="s">
        <v>773</v>
      </c>
      <c r="D51" s="68" t="s">
        <v>140</v>
      </c>
      <c r="E51" s="80">
        <v>47.25</v>
      </c>
      <c r="F51" s="83" t="s">
        <v>35</v>
      </c>
      <c r="G51" s="83" t="s">
        <v>35</v>
      </c>
      <c r="H51" s="84">
        <v>0</v>
      </c>
      <c r="I51" s="84">
        <v>0</v>
      </c>
      <c r="J51" s="84">
        <v>0</v>
      </c>
      <c r="K51" s="84">
        <v>0</v>
      </c>
      <c r="L51" s="84">
        <v>0</v>
      </c>
      <c r="M51" s="84">
        <v>0</v>
      </c>
      <c r="N51" s="84">
        <v>0</v>
      </c>
      <c r="O51" s="84">
        <v>0</v>
      </c>
      <c r="P51" s="84">
        <v>0</v>
      </c>
      <c r="Q51" s="84">
        <v>0</v>
      </c>
      <c r="R51" s="84">
        <v>0</v>
      </c>
      <c r="S51" s="84">
        <v>0</v>
      </c>
      <c r="T51" s="84">
        <v>0</v>
      </c>
      <c r="U51" s="85">
        <f>SUM(E51:T51)</f>
        <v>47.25</v>
      </c>
      <c r="V51" s="78"/>
      <c r="AA51" s="85">
        <v>47.25</v>
      </c>
      <c r="AB51" s="85">
        <f t="shared" si="1"/>
        <v>0</v>
      </c>
    </row>
    <row r="52" spans="2:28" ht="12.75" x14ac:dyDescent="0.2">
      <c r="B52" s="87" t="s">
        <v>141</v>
      </c>
      <c r="C52" s="87" t="s">
        <v>774</v>
      </c>
      <c r="D52" s="86" t="s">
        <v>142</v>
      </c>
      <c r="E52" s="80">
        <v>0</v>
      </c>
      <c r="F52" s="89" t="s">
        <v>35</v>
      </c>
      <c r="G52" s="89" t="s">
        <v>35</v>
      </c>
      <c r="H52" s="90">
        <v>0</v>
      </c>
      <c r="I52" s="90">
        <v>0</v>
      </c>
      <c r="J52" s="90">
        <v>0</v>
      </c>
      <c r="K52" s="90">
        <v>0</v>
      </c>
      <c r="L52" s="90">
        <v>0</v>
      </c>
      <c r="M52" s="90">
        <v>0</v>
      </c>
      <c r="N52" s="90">
        <v>0</v>
      </c>
      <c r="O52" s="90">
        <v>0</v>
      </c>
      <c r="P52" s="90">
        <v>0</v>
      </c>
      <c r="Q52" s="90">
        <v>0</v>
      </c>
      <c r="R52" s="90">
        <v>0</v>
      </c>
      <c r="S52" s="90">
        <v>0</v>
      </c>
      <c r="T52" s="90">
        <v>0</v>
      </c>
      <c r="U52" s="91">
        <f>SUM(E52:T53)</f>
        <v>1181.0000000000002</v>
      </c>
      <c r="V52" s="78"/>
      <c r="AA52" s="91">
        <v>1181</v>
      </c>
      <c r="AB52" s="91">
        <f t="shared" si="1"/>
        <v>0</v>
      </c>
    </row>
    <row r="53" spans="2:28" ht="12.75" x14ac:dyDescent="0.2">
      <c r="B53" s="97"/>
      <c r="C53" s="97"/>
      <c r="D53" s="86" t="s">
        <v>143</v>
      </c>
      <c r="E53" s="80">
        <v>1181.0000000000002</v>
      </c>
      <c r="F53" s="99"/>
      <c r="G53" s="99"/>
      <c r="H53" s="100"/>
      <c r="I53" s="100"/>
      <c r="J53" s="100"/>
      <c r="K53" s="100"/>
      <c r="L53" s="100"/>
      <c r="M53" s="100"/>
      <c r="N53" s="100"/>
      <c r="O53" s="100"/>
      <c r="P53" s="100"/>
      <c r="Q53" s="100"/>
      <c r="R53" s="100"/>
      <c r="S53" s="100"/>
      <c r="T53" s="100"/>
      <c r="U53" s="101"/>
      <c r="V53" s="78"/>
      <c r="AA53" s="101"/>
      <c r="AB53" s="101"/>
    </row>
    <row r="54" spans="2:28" ht="12.75" x14ac:dyDescent="0.2">
      <c r="B54" s="72" t="s">
        <v>144</v>
      </c>
      <c r="C54" s="72" t="s">
        <v>145</v>
      </c>
      <c r="D54" s="113"/>
      <c r="E54" s="74"/>
      <c r="F54" s="75" t="s">
        <v>35</v>
      </c>
      <c r="G54" s="75" t="s">
        <v>35</v>
      </c>
      <c r="H54" s="76"/>
      <c r="I54" s="76"/>
      <c r="J54" s="76"/>
      <c r="K54" s="76"/>
      <c r="L54" s="76"/>
      <c r="M54" s="76"/>
      <c r="N54" s="76"/>
      <c r="O54" s="76"/>
      <c r="P54" s="76"/>
      <c r="Q54" s="76"/>
      <c r="R54" s="76"/>
      <c r="S54" s="76"/>
      <c r="T54" s="76"/>
      <c r="U54" s="77">
        <f t="shared" ref="U54:U89" si="2">SUM(E54:T54)</f>
        <v>0</v>
      </c>
      <c r="V54" s="78"/>
      <c r="AA54" s="77"/>
      <c r="AB54" s="77"/>
    </row>
    <row r="55" spans="2:28" ht="12.75" x14ac:dyDescent="0.2">
      <c r="B55" s="10" t="s">
        <v>146</v>
      </c>
      <c r="C55" s="10" t="s">
        <v>775</v>
      </c>
      <c r="D55" s="86" t="s">
        <v>147</v>
      </c>
      <c r="E55" s="80">
        <v>27596</v>
      </c>
      <c r="F55" s="70" t="s">
        <v>35</v>
      </c>
      <c r="G55" s="70" t="s">
        <v>35</v>
      </c>
      <c r="H55" s="71">
        <v>0</v>
      </c>
      <c r="I55" s="71">
        <v>0</v>
      </c>
      <c r="J55" s="71">
        <v>0</v>
      </c>
      <c r="K55" s="71">
        <v>0</v>
      </c>
      <c r="L55" s="71">
        <v>0</v>
      </c>
      <c r="M55" s="71">
        <v>0</v>
      </c>
      <c r="N55" s="71">
        <v>0</v>
      </c>
      <c r="O55" s="71">
        <v>0</v>
      </c>
      <c r="P55" s="71">
        <v>0</v>
      </c>
      <c r="Q55" s="71">
        <v>0</v>
      </c>
      <c r="R55" s="71">
        <v>0</v>
      </c>
      <c r="S55" s="71">
        <v>0</v>
      </c>
      <c r="T55" s="71">
        <v>0</v>
      </c>
      <c r="U55" s="69">
        <f>SUM(E55:T55)</f>
        <v>27596</v>
      </c>
      <c r="V55" s="78"/>
      <c r="AA55" s="69">
        <v>27596</v>
      </c>
      <c r="AB55" s="69">
        <f t="shared" si="1"/>
        <v>0</v>
      </c>
    </row>
    <row r="56" spans="2:28" ht="12.75" x14ac:dyDescent="0.2">
      <c r="B56" s="87" t="s">
        <v>148</v>
      </c>
      <c r="C56" s="87" t="s">
        <v>776</v>
      </c>
      <c r="D56" s="114" t="s">
        <v>149</v>
      </c>
      <c r="E56" s="115">
        <v>789</v>
      </c>
      <c r="F56" s="89" t="s">
        <v>35</v>
      </c>
      <c r="G56" s="89" t="s">
        <v>35</v>
      </c>
      <c r="H56" s="90">
        <v>0</v>
      </c>
      <c r="I56" s="90">
        <v>0</v>
      </c>
      <c r="J56" s="90">
        <v>0</v>
      </c>
      <c r="K56" s="90">
        <v>0</v>
      </c>
      <c r="L56" s="90">
        <v>0</v>
      </c>
      <c r="M56" s="90">
        <v>0</v>
      </c>
      <c r="N56" s="90">
        <v>0</v>
      </c>
      <c r="O56" s="90">
        <v>0</v>
      </c>
      <c r="P56" s="90">
        <v>0</v>
      </c>
      <c r="Q56" s="90">
        <v>-4</v>
      </c>
      <c r="R56" s="90">
        <v>0</v>
      </c>
      <c r="S56" s="90">
        <v>0</v>
      </c>
      <c r="T56" s="90">
        <v>0</v>
      </c>
      <c r="U56" s="91">
        <f>SUM(E56:T57)</f>
        <v>789</v>
      </c>
      <c r="V56" s="78"/>
      <c r="AA56" s="91">
        <v>789</v>
      </c>
      <c r="AB56" s="91">
        <f t="shared" si="1"/>
        <v>0</v>
      </c>
    </row>
    <row r="57" spans="2:28" ht="12.75" x14ac:dyDescent="0.2">
      <c r="B57" s="97"/>
      <c r="C57" s="97"/>
      <c r="D57" s="68" t="s">
        <v>150</v>
      </c>
      <c r="E57" s="115">
        <v>4</v>
      </c>
      <c r="F57" s="99"/>
      <c r="G57" s="99"/>
      <c r="H57" s="100"/>
      <c r="I57" s="100"/>
      <c r="J57" s="100"/>
      <c r="K57" s="100"/>
      <c r="L57" s="100"/>
      <c r="M57" s="100"/>
      <c r="N57" s="100"/>
      <c r="O57" s="100"/>
      <c r="P57" s="100"/>
      <c r="Q57" s="100"/>
      <c r="R57" s="100"/>
      <c r="S57" s="100"/>
      <c r="T57" s="100"/>
      <c r="U57" s="101"/>
      <c r="V57" s="78"/>
      <c r="AA57" s="101"/>
      <c r="AB57" s="101"/>
    </row>
    <row r="58" spans="2:28" ht="12.75" x14ac:dyDescent="0.2">
      <c r="B58" s="81" t="s">
        <v>151</v>
      </c>
      <c r="C58" s="81" t="s">
        <v>777</v>
      </c>
      <c r="D58" s="68" t="s">
        <v>152</v>
      </c>
      <c r="E58" s="115">
        <v>0</v>
      </c>
      <c r="F58" s="83" t="s">
        <v>35</v>
      </c>
      <c r="G58" s="83" t="s">
        <v>35</v>
      </c>
      <c r="H58" s="84">
        <v>0</v>
      </c>
      <c r="I58" s="84">
        <v>0</v>
      </c>
      <c r="J58" s="84">
        <v>0</v>
      </c>
      <c r="K58" s="84">
        <v>0</v>
      </c>
      <c r="L58" s="84">
        <v>0</v>
      </c>
      <c r="M58" s="84">
        <v>0</v>
      </c>
      <c r="N58" s="84">
        <v>0</v>
      </c>
      <c r="O58" s="84">
        <v>0</v>
      </c>
      <c r="P58" s="84">
        <v>0</v>
      </c>
      <c r="Q58" s="84">
        <v>0</v>
      </c>
      <c r="R58" s="84">
        <v>0</v>
      </c>
      <c r="S58" s="84">
        <v>0</v>
      </c>
      <c r="T58" s="84">
        <v>0</v>
      </c>
      <c r="U58" s="85">
        <f>SUM(E58:T58)</f>
        <v>0</v>
      </c>
      <c r="V58" s="78"/>
      <c r="AA58" s="85">
        <v>0</v>
      </c>
      <c r="AB58" s="85">
        <f t="shared" si="1"/>
        <v>0</v>
      </c>
    </row>
    <row r="59" spans="2:28" ht="12.75" x14ac:dyDescent="0.2">
      <c r="B59" s="81" t="s">
        <v>153</v>
      </c>
      <c r="C59" s="81" t="s">
        <v>778</v>
      </c>
      <c r="D59" s="68" t="s">
        <v>74</v>
      </c>
      <c r="E59" s="115">
        <v>0</v>
      </c>
      <c r="F59" s="83" t="s">
        <v>35</v>
      </c>
      <c r="G59" s="83" t="s">
        <v>35</v>
      </c>
      <c r="H59" s="84">
        <v>0</v>
      </c>
      <c r="I59" s="84">
        <v>0</v>
      </c>
      <c r="J59" s="84">
        <v>0</v>
      </c>
      <c r="K59" s="84">
        <v>0</v>
      </c>
      <c r="L59" s="84">
        <v>0</v>
      </c>
      <c r="M59" s="84">
        <v>0</v>
      </c>
      <c r="N59" s="84">
        <v>0</v>
      </c>
      <c r="O59" s="84">
        <v>0</v>
      </c>
      <c r="P59" s="84">
        <v>0</v>
      </c>
      <c r="Q59" s="84">
        <v>0</v>
      </c>
      <c r="R59" s="84">
        <v>0</v>
      </c>
      <c r="S59" s="84">
        <v>0</v>
      </c>
      <c r="T59" s="84">
        <v>0</v>
      </c>
      <c r="U59" s="85">
        <f>SUM(E59:T59)</f>
        <v>0</v>
      </c>
      <c r="V59" s="78"/>
      <c r="AA59" s="85">
        <v>0</v>
      </c>
      <c r="AB59" s="85">
        <f t="shared" si="1"/>
        <v>0</v>
      </c>
    </row>
    <row r="60" spans="2:28" ht="12.75" x14ac:dyDescent="0.2">
      <c r="B60" s="87" t="s">
        <v>154</v>
      </c>
      <c r="C60" s="87" t="s">
        <v>779</v>
      </c>
      <c r="D60" s="86" t="s">
        <v>155</v>
      </c>
      <c r="E60" s="80">
        <v>1384</v>
      </c>
      <c r="F60" s="89" t="s">
        <v>35</v>
      </c>
      <c r="G60" s="89" t="s">
        <v>35</v>
      </c>
      <c r="H60" s="90">
        <v>0</v>
      </c>
      <c r="I60" s="90">
        <v>0</v>
      </c>
      <c r="J60" s="90">
        <v>-9.9475983006414026E-14</v>
      </c>
      <c r="K60" s="90">
        <v>0</v>
      </c>
      <c r="L60" s="90">
        <v>0</v>
      </c>
      <c r="M60" s="90">
        <v>0</v>
      </c>
      <c r="N60" s="90">
        <v>0</v>
      </c>
      <c r="O60" s="90">
        <v>0</v>
      </c>
      <c r="P60" s="90">
        <v>0</v>
      </c>
      <c r="Q60" s="90">
        <v>0</v>
      </c>
      <c r="R60" s="90">
        <v>0</v>
      </c>
      <c r="S60" s="90">
        <v>0</v>
      </c>
      <c r="T60" s="90">
        <v>0</v>
      </c>
      <c r="U60" s="91">
        <f>SUM(E60:T64)</f>
        <v>8764.5700000000015</v>
      </c>
      <c r="V60" s="78"/>
      <c r="AA60" s="91">
        <v>8764.57</v>
      </c>
      <c r="AB60" s="91">
        <f t="shared" si="1"/>
        <v>0</v>
      </c>
    </row>
    <row r="61" spans="2:28" ht="12.75" x14ac:dyDescent="0.2">
      <c r="B61" s="92"/>
      <c r="C61" s="92"/>
      <c r="D61" s="86" t="s">
        <v>156</v>
      </c>
      <c r="E61" s="80">
        <v>328.99999999999989</v>
      </c>
      <c r="F61" s="94"/>
      <c r="G61" s="94"/>
      <c r="H61" s="95"/>
      <c r="I61" s="95"/>
      <c r="J61" s="95"/>
      <c r="K61" s="95"/>
      <c r="L61" s="95"/>
      <c r="M61" s="95"/>
      <c r="N61" s="95"/>
      <c r="O61" s="95"/>
      <c r="P61" s="95"/>
      <c r="Q61" s="95"/>
      <c r="R61" s="95"/>
      <c r="S61" s="95"/>
      <c r="T61" s="95"/>
      <c r="U61" s="96"/>
      <c r="V61" s="78"/>
      <c r="AA61" s="96"/>
      <c r="AB61" s="96"/>
    </row>
    <row r="62" spans="2:28" ht="12.75" x14ac:dyDescent="0.2">
      <c r="B62" s="92"/>
      <c r="C62" s="92"/>
      <c r="D62" s="86" t="s">
        <v>157</v>
      </c>
      <c r="E62" s="80">
        <v>1078</v>
      </c>
      <c r="F62" s="94"/>
      <c r="G62" s="94"/>
      <c r="H62" s="95"/>
      <c r="I62" s="95"/>
      <c r="J62" s="95"/>
      <c r="K62" s="95"/>
      <c r="L62" s="95"/>
      <c r="M62" s="95"/>
      <c r="N62" s="95"/>
      <c r="O62" s="95"/>
      <c r="P62" s="95"/>
      <c r="Q62" s="95"/>
      <c r="R62" s="95"/>
      <c r="S62" s="95"/>
      <c r="T62" s="95"/>
      <c r="U62" s="96"/>
      <c r="V62" s="78"/>
      <c r="AA62" s="96"/>
      <c r="AB62" s="96"/>
    </row>
    <row r="63" spans="2:28" ht="12.75" x14ac:dyDescent="0.2">
      <c r="B63" s="92"/>
      <c r="C63" s="92"/>
      <c r="D63" s="86" t="s">
        <v>158</v>
      </c>
      <c r="E63" s="80">
        <v>5632.9500000000007</v>
      </c>
      <c r="F63" s="94"/>
      <c r="G63" s="94"/>
      <c r="H63" s="95"/>
      <c r="I63" s="95"/>
      <c r="J63" s="95"/>
      <c r="K63" s="95"/>
      <c r="L63" s="95"/>
      <c r="M63" s="95"/>
      <c r="N63" s="95"/>
      <c r="O63" s="95"/>
      <c r="P63" s="95"/>
      <c r="Q63" s="95"/>
      <c r="R63" s="95"/>
      <c r="S63" s="95"/>
      <c r="T63" s="95"/>
      <c r="U63" s="96"/>
      <c r="V63" s="78"/>
      <c r="AA63" s="96"/>
      <c r="AB63" s="96"/>
    </row>
    <row r="64" spans="2:28" ht="12.75" x14ac:dyDescent="0.2">
      <c r="B64" s="92"/>
      <c r="C64" s="92"/>
      <c r="D64" s="86" t="s">
        <v>159</v>
      </c>
      <c r="E64" s="80">
        <v>340.62</v>
      </c>
      <c r="F64" s="94"/>
      <c r="G64" s="94"/>
      <c r="H64" s="95"/>
      <c r="I64" s="95"/>
      <c r="J64" s="95"/>
      <c r="K64" s="95"/>
      <c r="L64" s="95"/>
      <c r="M64" s="95"/>
      <c r="N64" s="95"/>
      <c r="O64" s="95"/>
      <c r="P64" s="95"/>
      <c r="Q64" s="95"/>
      <c r="R64" s="95"/>
      <c r="S64" s="95"/>
      <c r="T64" s="95"/>
      <c r="U64" s="96"/>
      <c r="V64" s="78"/>
      <c r="AA64" s="96"/>
      <c r="AB64" s="96"/>
    </row>
    <row r="65" spans="2:28" ht="12.75" x14ac:dyDescent="0.2">
      <c r="B65" s="72" t="s">
        <v>160</v>
      </c>
      <c r="C65" s="72" t="s">
        <v>161</v>
      </c>
      <c r="D65" s="112"/>
      <c r="E65" s="74"/>
      <c r="F65" s="75" t="s">
        <v>35</v>
      </c>
      <c r="G65" s="75" t="s">
        <v>35</v>
      </c>
      <c r="H65" s="76"/>
      <c r="I65" s="76"/>
      <c r="J65" s="76"/>
      <c r="K65" s="76"/>
      <c r="L65" s="76"/>
      <c r="M65" s="76"/>
      <c r="N65" s="76"/>
      <c r="O65" s="76"/>
      <c r="P65" s="76"/>
      <c r="Q65" s="76"/>
      <c r="R65" s="76"/>
      <c r="S65" s="76"/>
      <c r="T65" s="76"/>
      <c r="U65" s="77">
        <f t="shared" si="2"/>
        <v>0</v>
      </c>
      <c r="V65" s="78"/>
      <c r="AA65" s="77"/>
      <c r="AB65" s="77"/>
    </row>
    <row r="66" spans="2:28" ht="12.75" x14ac:dyDescent="0.2">
      <c r="B66" s="81" t="s">
        <v>162</v>
      </c>
      <c r="C66" s="81" t="s">
        <v>780</v>
      </c>
      <c r="D66" s="68" t="s">
        <v>163</v>
      </c>
      <c r="E66" s="80">
        <v>1601.94</v>
      </c>
      <c r="F66" s="83" t="s">
        <v>35</v>
      </c>
      <c r="G66" s="83" t="s">
        <v>35</v>
      </c>
      <c r="H66" s="84">
        <v>0</v>
      </c>
      <c r="I66" s="84">
        <v>0</v>
      </c>
      <c r="J66" s="84">
        <v>0</v>
      </c>
      <c r="K66" s="84">
        <v>0</v>
      </c>
      <c r="L66" s="84">
        <v>0</v>
      </c>
      <c r="M66" s="84">
        <v>0</v>
      </c>
      <c r="N66" s="84">
        <v>0</v>
      </c>
      <c r="O66" s="84">
        <v>0</v>
      </c>
      <c r="P66" s="84">
        <v>0</v>
      </c>
      <c r="Q66" s="84">
        <v>0</v>
      </c>
      <c r="R66" s="84">
        <v>0</v>
      </c>
      <c r="S66" s="84">
        <v>0</v>
      </c>
      <c r="T66" s="84">
        <v>0</v>
      </c>
      <c r="U66" s="85">
        <f>SUM(E66:T66)</f>
        <v>1601.94</v>
      </c>
      <c r="V66" s="78"/>
      <c r="AA66" s="85">
        <v>1601.94</v>
      </c>
      <c r="AB66" s="85">
        <f t="shared" si="1"/>
        <v>0</v>
      </c>
    </row>
    <row r="67" spans="2:28" ht="12.75" x14ac:dyDescent="0.2">
      <c r="B67" s="10" t="s">
        <v>164</v>
      </c>
      <c r="C67" s="10" t="s">
        <v>781</v>
      </c>
      <c r="D67" s="68" t="s">
        <v>74</v>
      </c>
      <c r="E67" s="115">
        <v>0</v>
      </c>
      <c r="F67" s="70" t="s">
        <v>35</v>
      </c>
      <c r="G67" s="70" t="s">
        <v>35</v>
      </c>
      <c r="H67" s="71">
        <v>0</v>
      </c>
      <c r="I67" s="71">
        <v>0</v>
      </c>
      <c r="J67" s="71">
        <v>0</v>
      </c>
      <c r="K67" s="71">
        <v>0</v>
      </c>
      <c r="L67" s="71">
        <v>0</v>
      </c>
      <c r="M67" s="71">
        <v>0</v>
      </c>
      <c r="N67" s="71">
        <v>0</v>
      </c>
      <c r="O67" s="71">
        <v>0</v>
      </c>
      <c r="P67" s="71">
        <v>0</v>
      </c>
      <c r="Q67" s="71">
        <v>0</v>
      </c>
      <c r="R67" s="71">
        <v>0</v>
      </c>
      <c r="S67" s="71">
        <v>0</v>
      </c>
      <c r="T67" s="71">
        <v>0</v>
      </c>
      <c r="U67" s="69">
        <f t="shared" si="2"/>
        <v>0</v>
      </c>
      <c r="V67" s="78"/>
      <c r="AA67" s="69">
        <v>0</v>
      </c>
      <c r="AB67" s="69">
        <f t="shared" si="1"/>
        <v>0</v>
      </c>
    </row>
    <row r="68" spans="2:28" ht="12.75" x14ac:dyDescent="0.2">
      <c r="B68" s="72" t="s">
        <v>165</v>
      </c>
      <c r="C68" s="72" t="s">
        <v>166</v>
      </c>
      <c r="D68" s="112"/>
      <c r="E68" s="116"/>
      <c r="F68" s="75" t="s">
        <v>35</v>
      </c>
      <c r="G68" s="75" t="s">
        <v>35</v>
      </c>
      <c r="H68" s="76"/>
      <c r="I68" s="76"/>
      <c r="J68" s="76"/>
      <c r="K68" s="76"/>
      <c r="L68" s="76"/>
      <c r="M68" s="76"/>
      <c r="N68" s="76"/>
      <c r="O68" s="76"/>
      <c r="P68" s="76"/>
      <c r="Q68" s="76"/>
      <c r="R68" s="76"/>
      <c r="S68" s="76"/>
      <c r="T68" s="76"/>
      <c r="U68" s="77">
        <f t="shared" si="2"/>
        <v>0</v>
      </c>
      <c r="V68" s="78"/>
      <c r="AA68" s="77"/>
      <c r="AB68" s="77"/>
    </row>
    <row r="69" spans="2:28" ht="12.75" x14ac:dyDescent="0.2">
      <c r="B69" s="10" t="s">
        <v>167</v>
      </c>
      <c r="C69" s="10" t="s">
        <v>782</v>
      </c>
      <c r="D69" s="86" t="s">
        <v>168</v>
      </c>
      <c r="E69" s="80">
        <v>9655</v>
      </c>
      <c r="F69" s="70" t="s">
        <v>35</v>
      </c>
      <c r="G69" s="70" t="s">
        <v>35</v>
      </c>
      <c r="H69" s="71">
        <v>0</v>
      </c>
      <c r="I69" s="71">
        <v>0</v>
      </c>
      <c r="J69" s="71">
        <v>0</v>
      </c>
      <c r="K69" s="71">
        <v>0</v>
      </c>
      <c r="L69" s="71">
        <v>0</v>
      </c>
      <c r="M69" s="71">
        <v>0</v>
      </c>
      <c r="N69" s="71">
        <v>0</v>
      </c>
      <c r="O69" s="71">
        <v>0</v>
      </c>
      <c r="P69" s="71">
        <v>0</v>
      </c>
      <c r="Q69" s="71">
        <v>0</v>
      </c>
      <c r="R69" s="71">
        <v>0</v>
      </c>
      <c r="S69" s="71">
        <v>0</v>
      </c>
      <c r="T69" s="71">
        <v>0</v>
      </c>
      <c r="U69" s="69">
        <f t="shared" si="2"/>
        <v>9655</v>
      </c>
      <c r="V69" s="78"/>
      <c r="AA69" s="69">
        <v>9655</v>
      </c>
      <c r="AB69" s="69">
        <f t="shared" si="1"/>
        <v>0</v>
      </c>
    </row>
    <row r="70" spans="2:28" ht="12.75" x14ac:dyDescent="0.2">
      <c r="B70" s="117" t="s">
        <v>169</v>
      </c>
      <c r="C70" s="10" t="s">
        <v>783</v>
      </c>
      <c r="D70" s="68" t="s">
        <v>170</v>
      </c>
      <c r="E70" s="80">
        <v>491.84999999999991</v>
      </c>
      <c r="F70" s="70" t="s">
        <v>35</v>
      </c>
      <c r="G70" s="70" t="s">
        <v>35</v>
      </c>
      <c r="H70" s="71">
        <v>0</v>
      </c>
      <c r="I70" s="71">
        <v>0</v>
      </c>
      <c r="J70" s="71">
        <v>0</v>
      </c>
      <c r="K70" s="71">
        <v>0</v>
      </c>
      <c r="L70" s="71">
        <v>0</v>
      </c>
      <c r="M70" s="71">
        <v>0</v>
      </c>
      <c r="N70" s="71">
        <v>0</v>
      </c>
      <c r="O70" s="71">
        <v>0</v>
      </c>
      <c r="P70" s="71">
        <v>0</v>
      </c>
      <c r="Q70" s="71">
        <v>0</v>
      </c>
      <c r="R70" s="71">
        <v>0</v>
      </c>
      <c r="S70" s="71">
        <v>0</v>
      </c>
      <c r="T70" s="71">
        <v>0</v>
      </c>
      <c r="U70" s="69">
        <f t="shared" si="2"/>
        <v>491.84999999999991</v>
      </c>
      <c r="V70" s="78"/>
      <c r="AA70" s="69">
        <v>491.84999999999991</v>
      </c>
      <c r="AB70" s="69">
        <f t="shared" si="1"/>
        <v>0</v>
      </c>
    </row>
    <row r="71" spans="2:28" ht="12.75" x14ac:dyDescent="0.2">
      <c r="B71" s="117" t="s">
        <v>171</v>
      </c>
      <c r="C71" s="10" t="s">
        <v>784</v>
      </c>
      <c r="D71" s="68" t="s">
        <v>172</v>
      </c>
      <c r="E71" s="115">
        <v>50</v>
      </c>
      <c r="F71" s="70" t="s">
        <v>35</v>
      </c>
      <c r="G71" s="70" t="s">
        <v>35</v>
      </c>
      <c r="H71" s="71">
        <v>0</v>
      </c>
      <c r="I71" s="71">
        <v>0</v>
      </c>
      <c r="J71" s="71">
        <v>0</v>
      </c>
      <c r="K71" s="71">
        <v>0</v>
      </c>
      <c r="L71" s="71">
        <v>0</v>
      </c>
      <c r="M71" s="71">
        <v>0</v>
      </c>
      <c r="N71" s="71">
        <v>0</v>
      </c>
      <c r="O71" s="71">
        <v>0</v>
      </c>
      <c r="P71" s="71">
        <v>0</v>
      </c>
      <c r="Q71" s="71">
        <v>0</v>
      </c>
      <c r="R71" s="71">
        <v>0</v>
      </c>
      <c r="S71" s="71">
        <v>0</v>
      </c>
      <c r="T71" s="71">
        <v>0</v>
      </c>
      <c r="U71" s="69">
        <f t="shared" si="2"/>
        <v>50</v>
      </c>
      <c r="V71" s="78"/>
      <c r="AA71" s="69">
        <v>50</v>
      </c>
      <c r="AB71" s="69">
        <f t="shared" si="1"/>
        <v>0</v>
      </c>
    </row>
    <row r="72" spans="2:28" ht="12.75" x14ac:dyDescent="0.2">
      <c r="B72" s="81" t="s">
        <v>173</v>
      </c>
      <c r="C72" s="81" t="s">
        <v>785</v>
      </c>
      <c r="D72" s="68" t="s">
        <v>174</v>
      </c>
      <c r="E72" s="80">
        <v>8204.5600000000013</v>
      </c>
      <c r="F72" s="83" t="s">
        <v>35</v>
      </c>
      <c r="G72" s="83" t="s">
        <v>35</v>
      </c>
      <c r="H72" s="84">
        <v>0</v>
      </c>
      <c r="I72" s="84">
        <v>0</v>
      </c>
      <c r="J72" s="84">
        <v>0</v>
      </c>
      <c r="K72" s="84">
        <v>0</v>
      </c>
      <c r="L72" s="84">
        <v>0</v>
      </c>
      <c r="M72" s="84">
        <v>0</v>
      </c>
      <c r="N72" s="84">
        <v>0</v>
      </c>
      <c r="O72" s="84">
        <v>0</v>
      </c>
      <c r="P72" s="84">
        <v>0</v>
      </c>
      <c r="Q72" s="84">
        <v>0</v>
      </c>
      <c r="R72" s="84">
        <v>0</v>
      </c>
      <c r="S72" s="84">
        <v>0</v>
      </c>
      <c r="T72" s="84">
        <v>0</v>
      </c>
      <c r="U72" s="85">
        <f t="shared" ref="U72:U77" si="3">SUM(E72:T72)</f>
        <v>8204.5600000000013</v>
      </c>
      <c r="V72" s="78"/>
      <c r="AA72" s="85">
        <v>8204.56</v>
      </c>
      <c r="AB72" s="85">
        <f t="shared" si="1"/>
        <v>0</v>
      </c>
    </row>
    <row r="73" spans="2:28" ht="12.75" x14ac:dyDescent="0.2">
      <c r="B73" s="81" t="s">
        <v>175</v>
      </c>
      <c r="C73" s="81" t="s">
        <v>786</v>
      </c>
      <c r="D73" s="86" t="s">
        <v>74</v>
      </c>
      <c r="E73" s="115">
        <v>0</v>
      </c>
      <c r="F73" s="83" t="s">
        <v>35</v>
      </c>
      <c r="G73" s="83" t="s">
        <v>35</v>
      </c>
      <c r="H73" s="84">
        <v>0</v>
      </c>
      <c r="I73" s="84">
        <v>0</v>
      </c>
      <c r="J73" s="84">
        <v>0</v>
      </c>
      <c r="K73" s="84">
        <v>0</v>
      </c>
      <c r="L73" s="84">
        <v>0</v>
      </c>
      <c r="M73" s="84">
        <v>0</v>
      </c>
      <c r="N73" s="84">
        <v>0</v>
      </c>
      <c r="O73" s="84">
        <v>0</v>
      </c>
      <c r="P73" s="84">
        <v>0</v>
      </c>
      <c r="Q73" s="84">
        <v>0</v>
      </c>
      <c r="R73" s="84">
        <v>0</v>
      </c>
      <c r="S73" s="84">
        <v>0</v>
      </c>
      <c r="T73" s="84">
        <v>0</v>
      </c>
      <c r="U73" s="85">
        <f t="shared" si="3"/>
        <v>0</v>
      </c>
      <c r="V73" s="78"/>
      <c r="AA73" s="85">
        <v>0</v>
      </c>
      <c r="AB73" s="85">
        <f t="shared" si="1"/>
        <v>0</v>
      </c>
    </row>
    <row r="74" spans="2:28" ht="12.75" x14ac:dyDescent="0.2">
      <c r="B74" s="81" t="s">
        <v>176</v>
      </c>
      <c r="C74" s="81" t="s">
        <v>787</v>
      </c>
      <c r="D74" s="68" t="s">
        <v>177</v>
      </c>
      <c r="E74" s="115">
        <v>1648.6599999999989</v>
      </c>
      <c r="F74" s="83" t="s">
        <v>35</v>
      </c>
      <c r="G74" s="83" t="s">
        <v>35</v>
      </c>
      <c r="H74" s="84">
        <v>0</v>
      </c>
      <c r="I74" s="84">
        <v>0</v>
      </c>
      <c r="J74" s="84">
        <v>0</v>
      </c>
      <c r="K74" s="84">
        <v>0</v>
      </c>
      <c r="L74" s="84">
        <v>0</v>
      </c>
      <c r="M74" s="84">
        <v>0</v>
      </c>
      <c r="N74" s="84">
        <v>0</v>
      </c>
      <c r="O74" s="84">
        <v>0</v>
      </c>
      <c r="P74" s="84">
        <v>0</v>
      </c>
      <c r="Q74" s="84">
        <v>4</v>
      </c>
      <c r="R74" s="84">
        <v>0</v>
      </c>
      <c r="S74" s="84">
        <v>0</v>
      </c>
      <c r="T74" s="84">
        <v>0</v>
      </c>
      <c r="U74" s="85">
        <f t="shared" si="3"/>
        <v>1652.6599999999989</v>
      </c>
      <c r="V74" s="78"/>
      <c r="AA74" s="85">
        <v>1652.6599999999999</v>
      </c>
      <c r="AB74" s="85">
        <f t="shared" si="1"/>
        <v>0</v>
      </c>
    </row>
    <row r="75" spans="2:28" ht="12.75" x14ac:dyDescent="0.2">
      <c r="B75" s="81" t="s">
        <v>178</v>
      </c>
      <c r="C75" s="81" t="s">
        <v>788</v>
      </c>
      <c r="D75" s="86" t="s">
        <v>179</v>
      </c>
      <c r="E75" s="115">
        <v>9342.4399999999969</v>
      </c>
      <c r="F75" s="83" t="s">
        <v>35</v>
      </c>
      <c r="G75" s="83" t="s">
        <v>35</v>
      </c>
      <c r="H75" s="84">
        <v>0</v>
      </c>
      <c r="I75" s="84">
        <v>0</v>
      </c>
      <c r="J75" s="84">
        <v>0</v>
      </c>
      <c r="K75" s="84">
        <v>0</v>
      </c>
      <c r="L75" s="84">
        <v>0</v>
      </c>
      <c r="M75" s="84">
        <v>0</v>
      </c>
      <c r="N75" s="84">
        <v>0</v>
      </c>
      <c r="O75" s="84">
        <v>0</v>
      </c>
      <c r="P75" s="84">
        <v>0</v>
      </c>
      <c r="Q75" s="84">
        <v>0</v>
      </c>
      <c r="R75" s="84">
        <v>0</v>
      </c>
      <c r="S75" s="84">
        <v>0</v>
      </c>
      <c r="T75" s="84">
        <v>0</v>
      </c>
      <c r="U75" s="85">
        <f t="shared" si="3"/>
        <v>9342.4399999999969</v>
      </c>
      <c r="V75" s="78"/>
      <c r="AA75" s="85">
        <v>9342.44</v>
      </c>
      <c r="AB75" s="85">
        <f t="shared" si="1"/>
        <v>0</v>
      </c>
    </row>
    <row r="76" spans="2:28" ht="12.75" x14ac:dyDescent="0.2">
      <c r="B76" s="81" t="s">
        <v>180</v>
      </c>
      <c r="C76" s="81" t="s">
        <v>789</v>
      </c>
      <c r="D76" s="86" t="s">
        <v>74</v>
      </c>
      <c r="E76" s="115">
        <v>0</v>
      </c>
      <c r="F76" s="83" t="s">
        <v>35</v>
      </c>
      <c r="G76" s="83" t="s">
        <v>35</v>
      </c>
      <c r="H76" s="84">
        <v>0</v>
      </c>
      <c r="I76" s="84">
        <v>0</v>
      </c>
      <c r="J76" s="84">
        <v>0</v>
      </c>
      <c r="K76" s="84">
        <v>0</v>
      </c>
      <c r="L76" s="84">
        <v>0</v>
      </c>
      <c r="M76" s="84">
        <v>0</v>
      </c>
      <c r="N76" s="84">
        <v>0</v>
      </c>
      <c r="O76" s="84">
        <v>0</v>
      </c>
      <c r="P76" s="84">
        <v>0</v>
      </c>
      <c r="Q76" s="84">
        <v>0</v>
      </c>
      <c r="R76" s="84">
        <v>0</v>
      </c>
      <c r="S76" s="84">
        <v>0</v>
      </c>
      <c r="T76" s="84">
        <v>0</v>
      </c>
      <c r="U76" s="85">
        <f t="shared" si="3"/>
        <v>0</v>
      </c>
      <c r="V76" s="78"/>
      <c r="AA76" s="85">
        <v>0</v>
      </c>
      <c r="AB76" s="85">
        <f t="shared" si="1"/>
        <v>0</v>
      </c>
    </row>
    <row r="77" spans="2:28" ht="12.75" x14ac:dyDescent="0.2">
      <c r="B77" s="81" t="s">
        <v>181</v>
      </c>
      <c r="C77" s="81" t="s">
        <v>790</v>
      </c>
      <c r="D77" s="68" t="s">
        <v>74</v>
      </c>
      <c r="E77" s="115">
        <v>0</v>
      </c>
      <c r="F77" s="83" t="s">
        <v>35</v>
      </c>
      <c r="G77" s="83" t="s">
        <v>35</v>
      </c>
      <c r="H77" s="84">
        <v>0</v>
      </c>
      <c r="I77" s="84">
        <v>0</v>
      </c>
      <c r="J77" s="84">
        <v>0</v>
      </c>
      <c r="K77" s="84">
        <v>0</v>
      </c>
      <c r="L77" s="84">
        <v>0</v>
      </c>
      <c r="M77" s="84">
        <v>0</v>
      </c>
      <c r="N77" s="84">
        <v>0</v>
      </c>
      <c r="O77" s="84">
        <v>0</v>
      </c>
      <c r="P77" s="84">
        <v>0</v>
      </c>
      <c r="Q77" s="84">
        <v>0</v>
      </c>
      <c r="R77" s="84">
        <v>0</v>
      </c>
      <c r="S77" s="84">
        <v>0</v>
      </c>
      <c r="T77" s="84">
        <v>0</v>
      </c>
      <c r="U77" s="85">
        <f t="shared" si="3"/>
        <v>0</v>
      </c>
      <c r="V77" s="78"/>
      <c r="AA77" s="85">
        <v>0</v>
      </c>
      <c r="AB77" s="85">
        <f t="shared" si="1"/>
        <v>0</v>
      </c>
    </row>
    <row r="78" spans="2:28" ht="12.75" x14ac:dyDescent="0.2">
      <c r="B78" s="88" t="s">
        <v>182</v>
      </c>
      <c r="C78" s="87" t="s">
        <v>791</v>
      </c>
      <c r="D78" s="68" t="s">
        <v>183</v>
      </c>
      <c r="E78" s="115">
        <v>500</v>
      </c>
      <c r="F78" s="89" t="s">
        <v>35</v>
      </c>
      <c r="G78" s="89" t="s">
        <v>35</v>
      </c>
      <c r="H78" s="90">
        <v>0</v>
      </c>
      <c r="I78" s="90">
        <v>0</v>
      </c>
      <c r="J78" s="90">
        <v>0</v>
      </c>
      <c r="K78" s="90">
        <v>0</v>
      </c>
      <c r="L78" s="90">
        <v>0</v>
      </c>
      <c r="M78" s="90">
        <v>0</v>
      </c>
      <c r="N78" s="90">
        <v>0</v>
      </c>
      <c r="O78" s="90">
        <v>0</v>
      </c>
      <c r="P78" s="90">
        <v>0</v>
      </c>
      <c r="Q78" s="90">
        <v>0</v>
      </c>
      <c r="R78" s="90">
        <v>0</v>
      </c>
      <c r="S78" s="90">
        <v>0</v>
      </c>
      <c r="T78" s="90">
        <v>0</v>
      </c>
      <c r="U78" s="91">
        <f>SUM(E78:T80)</f>
        <v>1533</v>
      </c>
      <c r="V78" s="78"/>
      <c r="AA78" s="91">
        <v>1533</v>
      </c>
      <c r="AB78" s="91">
        <f t="shared" si="1"/>
        <v>0</v>
      </c>
    </row>
    <row r="79" spans="2:28" ht="12.75" x14ac:dyDescent="0.2">
      <c r="B79" s="93"/>
      <c r="C79" s="92"/>
      <c r="D79" s="68" t="s">
        <v>184</v>
      </c>
      <c r="E79" s="115">
        <v>1000</v>
      </c>
      <c r="F79" s="94"/>
      <c r="G79" s="94"/>
      <c r="H79" s="95"/>
      <c r="I79" s="95"/>
      <c r="J79" s="95"/>
      <c r="K79" s="95"/>
      <c r="L79" s="95"/>
      <c r="M79" s="95"/>
      <c r="N79" s="95"/>
      <c r="O79" s="95"/>
      <c r="P79" s="95"/>
      <c r="Q79" s="95"/>
      <c r="R79" s="95"/>
      <c r="S79" s="95"/>
      <c r="T79" s="95"/>
      <c r="U79" s="96"/>
      <c r="V79" s="78"/>
      <c r="AA79" s="96"/>
      <c r="AB79" s="96"/>
    </row>
    <row r="80" spans="2:28" ht="12.75" x14ac:dyDescent="0.2">
      <c r="B80" s="98"/>
      <c r="C80" s="97"/>
      <c r="D80" s="68" t="s">
        <v>185</v>
      </c>
      <c r="E80" s="115">
        <v>33</v>
      </c>
      <c r="F80" s="99"/>
      <c r="G80" s="99"/>
      <c r="H80" s="100"/>
      <c r="I80" s="100"/>
      <c r="J80" s="100"/>
      <c r="K80" s="100"/>
      <c r="L80" s="100"/>
      <c r="M80" s="100"/>
      <c r="N80" s="100"/>
      <c r="O80" s="100"/>
      <c r="P80" s="100"/>
      <c r="Q80" s="100"/>
      <c r="R80" s="100"/>
      <c r="S80" s="100"/>
      <c r="T80" s="100"/>
      <c r="U80" s="101"/>
      <c r="V80" s="78"/>
      <c r="AA80" s="101"/>
      <c r="AB80" s="101"/>
    </row>
    <row r="81" spans="2:28" ht="12.75" x14ac:dyDescent="0.2">
      <c r="B81" s="82" t="s">
        <v>186</v>
      </c>
      <c r="C81" s="81" t="s">
        <v>792</v>
      </c>
      <c r="D81" s="68" t="s">
        <v>187</v>
      </c>
      <c r="E81" s="115">
        <v>9016.9800000000014</v>
      </c>
      <c r="F81" s="83" t="s">
        <v>35</v>
      </c>
      <c r="G81" s="83" t="s">
        <v>35</v>
      </c>
      <c r="H81" s="84">
        <v>0</v>
      </c>
      <c r="I81" s="84">
        <v>0</v>
      </c>
      <c r="J81" s="84">
        <v>0</v>
      </c>
      <c r="K81" s="84">
        <v>0</v>
      </c>
      <c r="L81" s="84">
        <v>0</v>
      </c>
      <c r="M81" s="84">
        <v>0</v>
      </c>
      <c r="N81" s="84">
        <v>0</v>
      </c>
      <c r="O81" s="84">
        <v>0</v>
      </c>
      <c r="P81" s="84">
        <v>0</v>
      </c>
      <c r="Q81" s="84">
        <v>0</v>
      </c>
      <c r="R81" s="84">
        <v>0</v>
      </c>
      <c r="S81" s="84">
        <v>0</v>
      </c>
      <c r="T81" s="84">
        <v>0</v>
      </c>
      <c r="U81" s="85">
        <f>SUM(E81:T81)</f>
        <v>9016.9800000000014</v>
      </c>
      <c r="V81" s="78"/>
      <c r="AA81" s="85">
        <v>9016.9800000000032</v>
      </c>
      <c r="AB81" s="85">
        <f t="shared" si="1"/>
        <v>0</v>
      </c>
    </row>
    <row r="82" spans="2:28" ht="12.75" x14ac:dyDescent="0.2">
      <c r="B82" s="10" t="s">
        <v>188</v>
      </c>
      <c r="C82" s="10" t="s">
        <v>793</v>
      </c>
      <c r="D82" s="118" t="s">
        <v>189</v>
      </c>
      <c r="E82" s="80">
        <v>4406.0700000000015</v>
      </c>
      <c r="F82" s="70" t="s">
        <v>35</v>
      </c>
      <c r="G82" s="70" t="s">
        <v>35</v>
      </c>
      <c r="H82" s="71">
        <v>0</v>
      </c>
      <c r="I82" s="71">
        <v>0</v>
      </c>
      <c r="J82" s="71">
        <v>0</v>
      </c>
      <c r="K82" s="71">
        <v>0</v>
      </c>
      <c r="L82" s="71">
        <v>0</v>
      </c>
      <c r="M82" s="71">
        <v>0</v>
      </c>
      <c r="N82" s="71">
        <v>0</v>
      </c>
      <c r="O82" s="71">
        <v>0</v>
      </c>
      <c r="P82" s="71">
        <v>0</v>
      </c>
      <c r="Q82" s="71">
        <v>0</v>
      </c>
      <c r="R82" s="71">
        <v>0</v>
      </c>
      <c r="S82" s="71">
        <v>0</v>
      </c>
      <c r="T82" s="71">
        <v>0</v>
      </c>
      <c r="U82" s="69">
        <f t="shared" si="2"/>
        <v>4406.0700000000015</v>
      </c>
      <c r="V82" s="78"/>
      <c r="AA82" s="69">
        <v>4406.07</v>
      </c>
      <c r="AB82" s="69">
        <f t="shared" si="1"/>
        <v>0</v>
      </c>
    </row>
    <row r="83" spans="2:28" ht="12.75" x14ac:dyDescent="0.2">
      <c r="B83" s="117" t="s">
        <v>190</v>
      </c>
      <c r="C83" s="10" t="s">
        <v>794</v>
      </c>
      <c r="D83" s="68" t="s">
        <v>191</v>
      </c>
      <c r="E83" s="80">
        <v>0</v>
      </c>
      <c r="F83" s="70" t="s">
        <v>35</v>
      </c>
      <c r="G83" s="70" t="s">
        <v>35</v>
      </c>
      <c r="H83" s="71">
        <v>0</v>
      </c>
      <c r="I83" s="71">
        <v>0</v>
      </c>
      <c r="J83" s="71">
        <v>0</v>
      </c>
      <c r="K83" s="71">
        <v>0</v>
      </c>
      <c r="L83" s="71">
        <v>0</v>
      </c>
      <c r="M83" s="71">
        <v>0</v>
      </c>
      <c r="N83" s="71">
        <v>0</v>
      </c>
      <c r="O83" s="71">
        <v>0</v>
      </c>
      <c r="P83" s="71">
        <v>0</v>
      </c>
      <c r="Q83" s="71">
        <v>0</v>
      </c>
      <c r="R83" s="71">
        <v>0</v>
      </c>
      <c r="S83" s="71">
        <v>0</v>
      </c>
      <c r="T83" s="71">
        <v>0</v>
      </c>
      <c r="U83" s="69">
        <f t="shared" si="2"/>
        <v>0</v>
      </c>
      <c r="V83" s="78"/>
      <c r="AA83" s="69">
        <v>0</v>
      </c>
      <c r="AB83" s="69">
        <f t="shared" si="1"/>
        <v>0</v>
      </c>
    </row>
    <row r="84" spans="2:28" ht="12.75" x14ac:dyDescent="0.2">
      <c r="B84" s="119" t="s">
        <v>192</v>
      </c>
      <c r="C84" s="11" t="s">
        <v>193</v>
      </c>
      <c r="D84" s="68" t="s">
        <v>74</v>
      </c>
      <c r="E84" s="80">
        <v>0</v>
      </c>
      <c r="F84" s="70" t="s">
        <v>35</v>
      </c>
      <c r="G84" s="70" t="s">
        <v>35</v>
      </c>
      <c r="H84" s="71">
        <v>0</v>
      </c>
      <c r="I84" s="71">
        <v>0</v>
      </c>
      <c r="J84" s="71">
        <v>0</v>
      </c>
      <c r="K84" s="71">
        <v>0</v>
      </c>
      <c r="L84" s="71">
        <v>0</v>
      </c>
      <c r="M84" s="71">
        <v>0</v>
      </c>
      <c r="N84" s="71">
        <v>0</v>
      </c>
      <c r="O84" s="71">
        <v>0</v>
      </c>
      <c r="P84" s="71">
        <v>0</v>
      </c>
      <c r="Q84" s="71">
        <v>0</v>
      </c>
      <c r="R84" s="71">
        <v>0</v>
      </c>
      <c r="S84" s="71">
        <v>0</v>
      </c>
      <c r="T84" s="71">
        <v>0</v>
      </c>
      <c r="U84" s="69">
        <f t="shared" si="2"/>
        <v>0</v>
      </c>
      <c r="V84" s="78"/>
      <c r="AA84" s="69">
        <v>0</v>
      </c>
      <c r="AB84" s="69">
        <f t="shared" si="1"/>
        <v>0</v>
      </c>
    </row>
    <row r="85" spans="2:28" ht="12.75" x14ac:dyDescent="0.2">
      <c r="B85" s="88" t="s">
        <v>194</v>
      </c>
      <c r="C85" s="87" t="s">
        <v>795</v>
      </c>
      <c r="D85" s="68" t="s">
        <v>195</v>
      </c>
      <c r="E85" s="80">
        <v>2460.2499999999995</v>
      </c>
      <c r="F85" s="89" t="s">
        <v>35</v>
      </c>
      <c r="G85" s="89" t="s">
        <v>35</v>
      </c>
      <c r="H85" s="90">
        <v>0</v>
      </c>
      <c r="I85" s="90">
        <v>0</v>
      </c>
      <c r="J85" s="90">
        <v>0</v>
      </c>
      <c r="K85" s="90">
        <v>0</v>
      </c>
      <c r="L85" s="90">
        <v>0</v>
      </c>
      <c r="M85" s="90">
        <v>0</v>
      </c>
      <c r="N85" s="90">
        <v>0</v>
      </c>
      <c r="O85" s="90">
        <v>0</v>
      </c>
      <c r="P85" s="90">
        <v>0</v>
      </c>
      <c r="Q85" s="90">
        <v>0</v>
      </c>
      <c r="R85" s="90">
        <v>0</v>
      </c>
      <c r="S85" s="90">
        <v>0</v>
      </c>
      <c r="T85" s="90">
        <v>0</v>
      </c>
      <c r="U85" s="91">
        <f>SUM(E85:T87)</f>
        <v>23067.840000000004</v>
      </c>
      <c r="V85" s="78"/>
      <c r="AA85" s="91">
        <v>23067.84</v>
      </c>
      <c r="AB85" s="91">
        <f t="shared" si="1"/>
        <v>0</v>
      </c>
    </row>
    <row r="86" spans="2:28" ht="12.75" x14ac:dyDescent="0.2">
      <c r="B86" s="93"/>
      <c r="C86" s="92"/>
      <c r="D86" s="120" t="s">
        <v>196</v>
      </c>
      <c r="E86" s="80">
        <v>9208.6600000000017</v>
      </c>
      <c r="F86" s="94"/>
      <c r="G86" s="94"/>
      <c r="H86" s="95"/>
      <c r="I86" s="95"/>
      <c r="J86" s="95"/>
      <c r="K86" s="95"/>
      <c r="L86" s="95"/>
      <c r="M86" s="95"/>
      <c r="N86" s="95"/>
      <c r="O86" s="95"/>
      <c r="P86" s="95"/>
      <c r="Q86" s="95"/>
      <c r="R86" s="95"/>
      <c r="S86" s="95"/>
      <c r="T86" s="95"/>
      <c r="U86" s="96"/>
      <c r="V86" s="78"/>
      <c r="AA86" s="96"/>
      <c r="AB86" s="96"/>
    </row>
    <row r="87" spans="2:28" ht="12.75" x14ac:dyDescent="0.2">
      <c r="B87" s="93"/>
      <c r="C87" s="92"/>
      <c r="D87" s="68" t="s">
        <v>197</v>
      </c>
      <c r="E87" s="80">
        <v>11398.93</v>
      </c>
      <c r="F87" s="94"/>
      <c r="G87" s="94"/>
      <c r="H87" s="95"/>
      <c r="I87" s="95"/>
      <c r="J87" s="95"/>
      <c r="K87" s="95"/>
      <c r="L87" s="95"/>
      <c r="M87" s="95"/>
      <c r="N87" s="95"/>
      <c r="O87" s="95"/>
      <c r="P87" s="95"/>
      <c r="Q87" s="95"/>
      <c r="R87" s="95"/>
      <c r="S87" s="95"/>
      <c r="T87" s="95"/>
      <c r="U87" s="101"/>
      <c r="V87" s="78"/>
      <c r="AA87" s="101"/>
      <c r="AB87" s="101"/>
    </row>
    <row r="88" spans="2:28" ht="12.75" x14ac:dyDescent="0.2">
      <c r="B88" s="121" t="s">
        <v>198</v>
      </c>
      <c r="C88" s="122" t="s">
        <v>796</v>
      </c>
      <c r="D88" s="86" t="s">
        <v>74</v>
      </c>
      <c r="E88" s="80">
        <v>0</v>
      </c>
      <c r="F88" s="83" t="s">
        <v>35</v>
      </c>
      <c r="G88" s="83" t="s">
        <v>35</v>
      </c>
      <c r="H88" s="84">
        <v>0</v>
      </c>
      <c r="I88" s="84">
        <v>0</v>
      </c>
      <c r="J88" s="84">
        <v>0</v>
      </c>
      <c r="K88" s="84">
        <v>0</v>
      </c>
      <c r="L88" s="84">
        <v>0</v>
      </c>
      <c r="M88" s="84">
        <v>0</v>
      </c>
      <c r="N88" s="84">
        <v>0</v>
      </c>
      <c r="O88" s="84">
        <v>0</v>
      </c>
      <c r="P88" s="84">
        <v>0</v>
      </c>
      <c r="Q88" s="84">
        <v>0</v>
      </c>
      <c r="R88" s="84">
        <v>0</v>
      </c>
      <c r="S88" s="84">
        <v>0</v>
      </c>
      <c r="T88" s="84">
        <v>0</v>
      </c>
      <c r="U88" s="85">
        <f>SUM(E88:T88)</f>
        <v>0</v>
      </c>
      <c r="V88" s="78"/>
      <c r="AA88" s="85">
        <v>0</v>
      </c>
      <c r="AB88" s="85">
        <f t="shared" si="1"/>
        <v>0</v>
      </c>
    </row>
    <row r="89" spans="2:28" ht="12.75" x14ac:dyDescent="0.2">
      <c r="B89" s="111" t="s">
        <v>199</v>
      </c>
      <c r="C89" s="72" t="s">
        <v>200</v>
      </c>
      <c r="D89" s="112"/>
      <c r="E89" s="74"/>
      <c r="F89" s="75" t="s">
        <v>35</v>
      </c>
      <c r="G89" s="75" t="s">
        <v>35</v>
      </c>
      <c r="H89" s="76"/>
      <c r="I89" s="76"/>
      <c r="J89" s="76"/>
      <c r="K89" s="76"/>
      <c r="L89" s="76"/>
      <c r="M89" s="76"/>
      <c r="N89" s="76"/>
      <c r="O89" s="76"/>
      <c r="P89" s="76"/>
      <c r="Q89" s="76"/>
      <c r="R89" s="76"/>
      <c r="S89" s="76"/>
      <c r="T89" s="76"/>
      <c r="U89" s="77">
        <f t="shared" si="2"/>
        <v>0</v>
      </c>
      <c r="V89" s="78"/>
      <c r="AA89" s="77"/>
      <c r="AB89" s="77"/>
    </row>
    <row r="90" spans="2:28" ht="12.75" x14ac:dyDescent="0.2">
      <c r="B90" s="88" t="s">
        <v>201</v>
      </c>
      <c r="C90" s="87" t="s">
        <v>797</v>
      </c>
      <c r="D90" s="86" t="s">
        <v>202</v>
      </c>
      <c r="E90" s="80">
        <v>6726.9400000000023</v>
      </c>
      <c r="F90" s="89" t="s">
        <v>35</v>
      </c>
      <c r="G90" s="89" t="s">
        <v>35</v>
      </c>
      <c r="H90" s="90">
        <v>0</v>
      </c>
      <c r="I90" s="90">
        <v>0</v>
      </c>
      <c r="J90" s="90">
        <v>0</v>
      </c>
      <c r="K90" s="90">
        <v>0</v>
      </c>
      <c r="L90" s="90">
        <v>0</v>
      </c>
      <c r="M90" s="90">
        <v>0</v>
      </c>
      <c r="N90" s="90">
        <v>0</v>
      </c>
      <c r="O90" s="90">
        <v>0</v>
      </c>
      <c r="P90" s="90">
        <v>0</v>
      </c>
      <c r="Q90" s="90">
        <v>0</v>
      </c>
      <c r="R90" s="90">
        <v>0</v>
      </c>
      <c r="S90" s="90">
        <v>0</v>
      </c>
      <c r="T90" s="90">
        <v>0</v>
      </c>
      <c r="U90" s="91">
        <f>SUM(E90:T91)</f>
        <v>6789.9400000000023</v>
      </c>
      <c r="V90" s="78"/>
      <c r="AA90" s="91">
        <v>6789.9400000000005</v>
      </c>
      <c r="AB90" s="91">
        <f t="shared" si="1"/>
        <v>0</v>
      </c>
    </row>
    <row r="91" spans="2:28" ht="12.75" x14ac:dyDescent="0.2">
      <c r="B91" s="93"/>
      <c r="C91" s="92"/>
      <c r="D91" s="86" t="s">
        <v>203</v>
      </c>
      <c r="E91" s="80">
        <v>63</v>
      </c>
      <c r="F91" s="94"/>
      <c r="G91" s="94"/>
      <c r="H91" s="95"/>
      <c r="I91" s="95"/>
      <c r="J91" s="95"/>
      <c r="K91" s="95"/>
      <c r="L91" s="95"/>
      <c r="M91" s="95"/>
      <c r="N91" s="95"/>
      <c r="O91" s="95"/>
      <c r="P91" s="95"/>
      <c r="Q91" s="95"/>
      <c r="R91" s="95"/>
      <c r="S91" s="95"/>
      <c r="T91" s="95"/>
      <c r="U91" s="101"/>
      <c r="V91" s="78"/>
      <c r="AA91" s="101"/>
      <c r="AB91" s="101"/>
    </row>
    <row r="92" spans="2:28" ht="12.75" x14ac:dyDescent="0.2">
      <c r="B92" s="88" t="s">
        <v>204</v>
      </c>
      <c r="C92" s="87" t="s">
        <v>798</v>
      </c>
      <c r="D92" s="86" t="s">
        <v>205</v>
      </c>
      <c r="E92" s="80">
        <v>2203.9600000000005</v>
      </c>
      <c r="F92" s="89" t="s">
        <v>35</v>
      </c>
      <c r="G92" s="89" t="s">
        <v>35</v>
      </c>
      <c r="H92" s="90">
        <v>0</v>
      </c>
      <c r="I92" s="90">
        <v>0</v>
      </c>
      <c r="J92" s="90">
        <v>0</v>
      </c>
      <c r="K92" s="90">
        <v>0</v>
      </c>
      <c r="L92" s="90">
        <v>0</v>
      </c>
      <c r="M92" s="90">
        <v>0</v>
      </c>
      <c r="N92" s="90">
        <v>0</v>
      </c>
      <c r="O92" s="90">
        <v>0</v>
      </c>
      <c r="P92" s="90">
        <v>0</v>
      </c>
      <c r="Q92" s="90">
        <v>0</v>
      </c>
      <c r="R92" s="90">
        <v>0</v>
      </c>
      <c r="S92" s="90">
        <v>0</v>
      </c>
      <c r="T92" s="90">
        <v>0</v>
      </c>
      <c r="U92" s="91">
        <f>SUM(E92:T94)</f>
        <v>2932.75</v>
      </c>
      <c r="V92" s="78"/>
      <c r="AA92" s="91">
        <v>2932.7499999999995</v>
      </c>
      <c r="AB92" s="91">
        <f t="shared" si="1"/>
        <v>0</v>
      </c>
    </row>
    <row r="93" spans="2:28" ht="12.75" x14ac:dyDescent="0.2">
      <c r="B93" s="93"/>
      <c r="C93" s="92"/>
      <c r="D93" s="86" t="s">
        <v>206</v>
      </c>
      <c r="E93" s="80">
        <v>535.83999999999992</v>
      </c>
      <c r="F93" s="94"/>
      <c r="G93" s="94"/>
      <c r="H93" s="95"/>
      <c r="I93" s="95"/>
      <c r="J93" s="95"/>
      <c r="K93" s="95"/>
      <c r="L93" s="95"/>
      <c r="M93" s="95"/>
      <c r="N93" s="95"/>
      <c r="O93" s="95"/>
      <c r="P93" s="95"/>
      <c r="Q93" s="95"/>
      <c r="R93" s="95"/>
      <c r="S93" s="95"/>
      <c r="T93" s="95"/>
      <c r="U93" s="96"/>
      <c r="V93" s="78"/>
      <c r="AA93" s="96"/>
      <c r="AB93" s="96"/>
    </row>
    <row r="94" spans="2:28" ht="12.75" x14ac:dyDescent="0.2">
      <c r="B94" s="93"/>
      <c r="C94" s="92"/>
      <c r="D94" s="86" t="s">
        <v>207</v>
      </c>
      <c r="E94" s="80">
        <v>192.95</v>
      </c>
      <c r="F94" s="94"/>
      <c r="G94" s="94"/>
      <c r="H94" s="95"/>
      <c r="I94" s="95"/>
      <c r="J94" s="95"/>
      <c r="K94" s="95"/>
      <c r="L94" s="95"/>
      <c r="M94" s="95"/>
      <c r="N94" s="95"/>
      <c r="O94" s="95"/>
      <c r="P94" s="95"/>
      <c r="Q94" s="95"/>
      <c r="R94" s="95"/>
      <c r="S94" s="95"/>
      <c r="T94" s="95"/>
      <c r="U94" s="96"/>
      <c r="V94" s="78"/>
      <c r="AA94" s="101"/>
      <c r="AB94" s="101"/>
    </row>
    <row r="95" spans="2:28" ht="12.75" x14ac:dyDescent="0.2">
      <c r="B95" s="88" t="s">
        <v>208</v>
      </c>
      <c r="C95" s="87" t="s">
        <v>799</v>
      </c>
      <c r="D95" s="68" t="s">
        <v>209</v>
      </c>
      <c r="E95" s="80">
        <v>20013.55</v>
      </c>
      <c r="F95" s="89" t="s">
        <v>35</v>
      </c>
      <c r="G95" s="89" t="s">
        <v>35</v>
      </c>
      <c r="H95" s="90">
        <v>0</v>
      </c>
      <c r="I95" s="90">
        <v>0</v>
      </c>
      <c r="J95" s="90">
        <v>0</v>
      </c>
      <c r="K95" s="90">
        <v>0</v>
      </c>
      <c r="L95" s="90">
        <v>4.5474735088646412E-13</v>
      </c>
      <c r="M95" s="90">
        <v>0</v>
      </c>
      <c r="N95" s="90">
        <v>0</v>
      </c>
      <c r="O95" s="90">
        <v>0</v>
      </c>
      <c r="P95" s="90">
        <v>0</v>
      </c>
      <c r="Q95" s="90">
        <v>0</v>
      </c>
      <c r="R95" s="90">
        <v>0</v>
      </c>
      <c r="S95" s="90">
        <v>0</v>
      </c>
      <c r="T95" s="90">
        <v>0</v>
      </c>
      <c r="U95" s="91">
        <f>SUM(E95:T97)</f>
        <v>25492.559999999998</v>
      </c>
      <c r="V95" s="78"/>
      <c r="AA95" s="91">
        <v>25492.560000000001</v>
      </c>
      <c r="AB95" s="91">
        <f t="shared" si="1"/>
        <v>0</v>
      </c>
    </row>
    <row r="96" spans="2:28" ht="12.75" x14ac:dyDescent="0.2">
      <c r="B96" s="93"/>
      <c r="C96" s="92"/>
      <c r="D96" s="68" t="s">
        <v>210</v>
      </c>
      <c r="E96" s="80">
        <v>2154.0100000000002</v>
      </c>
      <c r="F96" s="94"/>
      <c r="G96" s="94"/>
      <c r="H96" s="95"/>
      <c r="I96" s="95"/>
      <c r="J96" s="95"/>
      <c r="K96" s="95"/>
      <c r="L96" s="95"/>
      <c r="M96" s="95"/>
      <c r="N96" s="95"/>
      <c r="O96" s="95"/>
      <c r="P96" s="95"/>
      <c r="Q96" s="95"/>
      <c r="R96" s="95"/>
      <c r="S96" s="95"/>
      <c r="T96" s="95"/>
      <c r="U96" s="96"/>
      <c r="V96" s="78"/>
      <c r="AA96" s="96"/>
      <c r="AB96" s="96"/>
    </row>
    <row r="97" spans="2:28" ht="12.75" x14ac:dyDescent="0.2">
      <c r="B97" s="93"/>
      <c r="C97" s="92"/>
      <c r="D97" s="68" t="s">
        <v>211</v>
      </c>
      <c r="E97" s="80">
        <v>3325</v>
      </c>
      <c r="F97" s="94"/>
      <c r="G97" s="94"/>
      <c r="H97" s="95"/>
      <c r="I97" s="95"/>
      <c r="J97" s="95"/>
      <c r="K97" s="95"/>
      <c r="L97" s="95"/>
      <c r="M97" s="95"/>
      <c r="N97" s="95"/>
      <c r="O97" s="95"/>
      <c r="P97" s="95"/>
      <c r="Q97" s="95"/>
      <c r="R97" s="95"/>
      <c r="S97" s="95"/>
      <c r="T97" s="95"/>
      <c r="U97" s="96"/>
      <c r="V97" s="78"/>
      <c r="AA97" s="96"/>
      <c r="AB97" s="96"/>
    </row>
    <row r="98" spans="2:28" ht="12.75" x14ac:dyDescent="0.2">
      <c r="B98" s="88" t="s">
        <v>212</v>
      </c>
      <c r="C98" s="87" t="s">
        <v>800</v>
      </c>
      <c r="D98" s="86" t="s">
        <v>213</v>
      </c>
      <c r="E98" s="80">
        <v>2369.4400000000005</v>
      </c>
      <c r="F98" s="89" t="s">
        <v>35</v>
      </c>
      <c r="G98" s="89" t="s">
        <v>35</v>
      </c>
      <c r="H98" s="90">
        <v>0</v>
      </c>
      <c r="I98" s="90">
        <v>0</v>
      </c>
      <c r="J98" s="90">
        <v>0</v>
      </c>
      <c r="K98" s="90">
        <v>0</v>
      </c>
      <c r="L98" s="90">
        <v>0</v>
      </c>
      <c r="M98" s="90">
        <v>0</v>
      </c>
      <c r="N98" s="90">
        <v>0</v>
      </c>
      <c r="O98" s="90">
        <v>0</v>
      </c>
      <c r="P98" s="90">
        <v>0</v>
      </c>
      <c r="Q98" s="90">
        <v>0</v>
      </c>
      <c r="R98" s="90">
        <v>0</v>
      </c>
      <c r="S98" s="90">
        <v>0</v>
      </c>
      <c r="T98" s="90">
        <v>0</v>
      </c>
      <c r="U98" s="91">
        <f>SUM(E98:T102)</f>
        <v>8599.7999999999993</v>
      </c>
      <c r="V98" s="78"/>
      <c r="AA98" s="91">
        <v>8599.8000000000011</v>
      </c>
      <c r="AB98" s="91">
        <f t="shared" si="1"/>
        <v>0</v>
      </c>
    </row>
    <row r="99" spans="2:28" ht="12.75" x14ac:dyDescent="0.2">
      <c r="B99" s="93"/>
      <c r="C99" s="92"/>
      <c r="D99" s="86" t="s">
        <v>214</v>
      </c>
      <c r="E99" s="80">
        <v>255.2</v>
      </c>
      <c r="F99" s="94"/>
      <c r="G99" s="94"/>
      <c r="H99" s="95"/>
      <c r="I99" s="95"/>
      <c r="J99" s="95"/>
      <c r="K99" s="95"/>
      <c r="L99" s="95"/>
      <c r="M99" s="95"/>
      <c r="N99" s="95"/>
      <c r="O99" s="95"/>
      <c r="P99" s="95"/>
      <c r="Q99" s="95"/>
      <c r="R99" s="95"/>
      <c r="S99" s="95"/>
      <c r="T99" s="95"/>
      <c r="U99" s="96"/>
      <c r="V99" s="78"/>
      <c r="AA99" s="96"/>
      <c r="AB99" s="96"/>
    </row>
    <row r="100" spans="2:28" ht="12.75" x14ac:dyDescent="0.2">
      <c r="B100" s="93"/>
      <c r="C100" s="92"/>
      <c r="D100" s="86" t="s">
        <v>215</v>
      </c>
      <c r="E100" s="80">
        <v>3251.35</v>
      </c>
      <c r="F100" s="94"/>
      <c r="G100" s="94"/>
      <c r="H100" s="95"/>
      <c r="I100" s="95"/>
      <c r="J100" s="95"/>
      <c r="K100" s="95"/>
      <c r="L100" s="95"/>
      <c r="M100" s="95"/>
      <c r="N100" s="95"/>
      <c r="O100" s="95"/>
      <c r="P100" s="95"/>
      <c r="Q100" s="95"/>
      <c r="R100" s="95"/>
      <c r="S100" s="95"/>
      <c r="T100" s="95"/>
      <c r="U100" s="96"/>
      <c r="V100" s="78"/>
      <c r="AA100" s="96"/>
      <c r="AB100" s="96"/>
    </row>
    <row r="101" spans="2:28" ht="12.75" x14ac:dyDescent="0.2">
      <c r="B101" s="93"/>
      <c r="C101" s="92"/>
      <c r="D101" s="86" t="s">
        <v>216</v>
      </c>
      <c r="E101" s="80">
        <v>462.81</v>
      </c>
      <c r="F101" s="94"/>
      <c r="G101" s="94"/>
      <c r="H101" s="95"/>
      <c r="I101" s="95"/>
      <c r="J101" s="95"/>
      <c r="K101" s="95"/>
      <c r="L101" s="95"/>
      <c r="M101" s="95"/>
      <c r="N101" s="95"/>
      <c r="O101" s="95"/>
      <c r="P101" s="95"/>
      <c r="Q101" s="95"/>
      <c r="R101" s="95"/>
      <c r="S101" s="95"/>
      <c r="T101" s="95"/>
      <c r="U101" s="96"/>
      <c r="V101" s="78"/>
      <c r="AA101" s="96"/>
      <c r="AB101" s="96"/>
    </row>
    <row r="102" spans="2:28" ht="12.75" x14ac:dyDescent="0.2">
      <c r="B102" s="93"/>
      <c r="C102" s="92"/>
      <c r="D102" s="86" t="s">
        <v>217</v>
      </c>
      <c r="E102" s="80">
        <v>2261</v>
      </c>
      <c r="F102" s="94"/>
      <c r="G102" s="94"/>
      <c r="H102" s="95"/>
      <c r="I102" s="95"/>
      <c r="J102" s="95"/>
      <c r="K102" s="95"/>
      <c r="L102" s="95"/>
      <c r="M102" s="95"/>
      <c r="N102" s="95"/>
      <c r="O102" s="95"/>
      <c r="P102" s="95"/>
      <c r="Q102" s="95"/>
      <c r="R102" s="95"/>
      <c r="S102" s="95"/>
      <c r="T102" s="95"/>
      <c r="U102" s="96"/>
      <c r="V102" s="78"/>
      <c r="AA102" s="96"/>
      <c r="AB102" s="96"/>
    </row>
    <row r="103" spans="2:28" ht="12.75" x14ac:dyDescent="0.2">
      <c r="B103" s="82" t="s">
        <v>218</v>
      </c>
      <c r="C103" s="81" t="s">
        <v>801</v>
      </c>
      <c r="D103" s="68" t="s">
        <v>74</v>
      </c>
      <c r="E103" s="80">
        <v>0</v>
      </c>
      <c r="F103" s="83" t="s">
        <v>35</v>
      </c>
      <c r="G103" s="83" t="s">
        <v>35</v>
      </c>
      <c r="H103" s="84">
        <v>0</v>
      </c>
      <c r="I103" s="84">
        <v>0</v>
      </c>
      <c r="J103" s="84">
        <v>0</v>
      </c>
      <c r="K103" s="84">
        <v>0</v>
      </c>
      <c r="L103" s="84">
        <v>0</v>
      </c>
      <c r="M103" s="84">
        <v>0</v>
      </c>
      <c r="N103" s="84">
        <v>0</v>
      </c>
      <c r="O103" s="84">
        <v>0</v>
      </c>
      <c r="P103" s="84">
        <v>0</v>
      </c>
      <c r="Q103" s="84">
        <v>0</v>
      </c>
      <c r="R103" s="84">
        <v>0</v>
      </c>
      <c r="S103" s="84">
        <v>0</v>
      </c>
      <c r="T103" s="84">
        <v>0</v>
      </c>
      <c r="U103" s="85">
        <f>SUM(E103:T103)</f>
        <v>0</v>
      </c>
      <c r="V103" s="78"/>
      <c r="AA103" s="85">
        <v>0</v>
      </c>
      <c r="AB103" s="85">
        <f t="shared" si="1"/>
        <v>0</v>
      </c>
    </row>
    <row r="104" spans="2:28" ht="12.75" x14ac:dyDescent="0.2">
      <c r="B104" s="10" t="s">
        <v>219</v>
      </c>
      <c r="C104" s="123" t="s">
        <v>802</v>
      </c>
      <c r="D104" s="68" t="s">
        <v>74</v>
      </c>
      <c r="E104" s="80">
        <v>0</v>
      </c>
      <c r="F104" s="70" t="s">
        <v>35</v>
      </c>
      <c r="G104" s="70" t="s">
        <v>35</v>
      </c>
      <c r="H104" s="71">
        <v>0</v>
      </c>
      <c r="I104" s="71">
        <v>0</v>
      </c>
      <c r="J104" s="71">
        <v>0</v>
      </c>
      <c r="K104" s="71">
        <v>0</v>
      </c>
      <c r="L104" s="71">
        <v>0</v>
      </c>
      <c r="M104" s="71">
        <v>0</v>
      </c>
      <c r="N104" s="71">
        <v>0</v>
      </c>
      <c r="O104" s="71">
        <v>0</v>
      </c>
      <c r="P104" s="71">
        <v>0</v>
      </c>
      <c r="Q104" s="71">
        <v>0</v>
      </c>
      <c r="R104" s="71">
        <v>0</v>
      </c>
      <c r="S104" s="71">
        <v>0</v>
      </c>
      <c r="T104" s="71">
        <v>0</v>
      </c>
      <c r="U104" s="69">
        <f t="shared" ref="U104:U105" si="4">SUM(E104:T104)</f>
        <v>0</v>
      </c>
      <c r="V104" s="78"/>
      <c r="AA104" s="69">
        <v>0</v>
      </c>
      <c r="AB104" s="69">
        <f t="shared" si="1"/>
        <v>0</v>
      </c>
    </row>
    <row r="105" spans="2:28" ht="12.75" x14ac:dyDescent="0.2">
      <c r="B105" s="10" t="s">
        <v>220</v>
      </c>
      <c r="C105" s="123" t="s">
        <v>803</v>
      </c>
      <c r="D105" s="68" t="s">
        <v>221</v>
      </c>
      <c r="E105" s="80">
        <v>6679.75</v>
      </c>
      <c r="F105" s="70" t="s">
        <v>35</v>
      </c>
      <c r="G105" s="70" t="s">
        <v>35</v>
      </c>
      <c r="H105" s="71">
        <v>0</v>
      </c>
      <c r="I105" s="71">
        <v>0</v>
      </c>
      <c r="J105" s="71">
        <v>0</v>
      </c>
      <c r="K105" s="71">
        <v>0</v>
      </c>
      <c r="L105" s="71">
        <v>0</v>
      </c>
      <c r="M105" s="71">
        <v>0</v>
      </c>
      <c r="N105" s="71">
        <v>0</v>
      </c>
      <c r="O105" s="71">
        <v>0</v>
      </c>
      <c r="P105" s="71">
        <v>0</v>
      </c>
      <c r="Q105" s="71">
        <v>0</v>
      </c>
      <c r="R105" s="71">
        <v>0</v>
      </c>
      <c r="S105" s="71">
        <v>0</v>
      </c>
      <c r="T105" s="71">
        <v>0</v>
      </c>
      <c r="U105" s="69">
        <f t="shared" si="4"/>
        <v>6679.75</v>
      </c>
      <c r="V105" s="78"/>
      <c r="AA105" s="69">
        <v>6679.75</v>
      </c>
      <c r="AB105" s="69">
        <f>U105-AA105</f>
        <v>0</v>
      </c>
    </row>
    <row r="106" spans="2:28" ht="12.75" x14ac:dyDescent="0.2">
      <c r="B106" s="107" t="s">
        <v>74</v>
      </c>
      <c r="C106" s="108" t="s">
        <v>837</v>
      </c>
      <c r="D106" s="86" t="s">
        <v>222</v>
      </c>
      <c r="E106" s="80">
        <v>-500.06999999999914</v>
      </c>
      <c r="F106" s="89" t="s">
        <v>35</v>
      </c>
      <c r="G106" s="89">
        <f>-SUM(F42:G42)</f>
        <v>152914.99629971856</v>
      </c>
      <c r="H106" s="90">
        <v>0</v>
      </c>
      <c r="I106" s="90">
        <v>0</v>
      </c>
      <c r="J106" s="90">
        <v>0</v>
      </c>
      <c r="K106" s="90">
        <v>0</v>
      </c>
      <c r="L106" s="90">
        <v>0</v>
      </c>
      <c r="M106" s="90">
        <v>0</v>
      </c>
      <c r="N106" s="90">
        <v>0</v>
      </c>
      <c r="O106" s="90">
        <v>0</v>
      </c>
      <c r="P106" s="90">
        <v>0</v>
      </c>
      <c r="Q106" s="90">
        <v>0</v>
      </c>
      <c r="R106" s="90">
        <v>0</v>
      </c>
      <c r="S106" s="90">
        <v>0</v>
      </c>
      <c r="T106" s="90">
        <v>0</v>
      </c>
      <c r="U106" s="91">
        <f>SUM(E106:T113)</f>
        <v>162474.17629971853</v>
      </c>
      <c r="V106" s="78"/>
      <c r="AA106" s="91">
        <v>162474.17629971859</v>
      </c>
      <c r="AB106" s="91">
        <f>U106-AA106</f>
        <v>0</v>
      </c>
    </row>
    <row r="107" spans="2:28" ht="12.75" x14ac:dyDescent="0.2">
      <c r="B107" s="109"/>
      <c r="C107" s="110"/>
      <c r="D107" s="86" t="s">
        <v>223</v>
      </c>
      <c r="E107" s="80">
        <v>3072.55</v>
      </c>
      <c r="F107" s="94"/>
      <c r="G107" s="94"/>
      <c r="H107" s="95"/>
      <c r="I107" s="95"/>
      <c r="J107" s="95"/>
      <c r="K107" s="95"/>
      <c r="L107" s="95"/>
      <c r="M107" s="95"/>
      <c r="N107" s="95"/>
      <c r="O107" s="95"/>
      <c r="P107" s="95"/>
      <c r="Q107" s="95"/>
      <c r="R107" s="95"/>
      <c r="S107" s="95"/>
      <c r="T107" s="95"/>
      <c r="U107" s="96"/>
      <c r="V107" s="124"/>
      <c r="AA107" s="96"/>
      <c r="AB107" s="96"/>
    </row>
    <row r="108" spans="2:28" ht="12.75" x14ac:dyDescent="0.2">
      <c r="B108" s="109"/>
      <c r="C108" s="110"/>
      <c r="D108" s="86" t="s">
        <v>224</v>
      </c>
      <c r="E108" s="80">
        <v>347.52</v>
      </c>
      <c r="F108" s="94"/>
      <c r="G108" s="94"/>
      <c r="H108" s="95"/>
      <c r="I108" s="95"/>
      <c r="J108" s="95"/>
      <c r="K108" s="95"/>
      <c r="L108" s="95"/>
      <c r="M108" s="95"/>
      <c r="N108" s="95"/>
      <c r="O108" s="95"/>
      <c r="P108" s="95"/>
      <c r="Q108" s="95"/>
      <c r="R108" s="95"/>
      <c r="S108" s="95"/>
      <c r="T108" s="95"/>
      <c r="U108" s="96"/>
      <c r="V108" s="124"/>
      <c r="AA108" s="96"/>
      <c r="AB108" s="96"/>
    </row>
    <row r="109" spans="2:28" ht="12.75" x14ac:dyDescent="0.2">
      <c r="B109" s="109"/>
      <c r="C109" s="110"/>
      <c r="D109" s="86" t="s">
        <v>225</v>
      </c>
      <c r="E109" s="80">
        <v>28.54</v>
      </c>
      <c r="F109" s="94"/>
      <c r="G109" s="94"/>
      <c r="H109" s="95"/>
      <c r="I109" s="95"/>
      <c r="J109" s="95"/>
      <c r="K109" s="95"/>
      <c r="L109" s="95"/>
      <c r="M109" s="95"/>
      <c r="N109" s="95"/>
      <c r="O109" s="95"/>
      <c r="P109" s="95"/>
      <c r="Q109" s="95"/>
      <c r="R109" s="95"/>
      <c r="S109" s="95"/>
      <c r="T109" s="95"/>
      <c r="U109" s="96"/>
      <c r="V109" s="124"/>
      <c r="AA109" s="96"/>
      <c r="AB109" s="96"/>
    </row>
    <row r="110" spans="2:28" ht="12.75" x14ac:dyDescent="0.2">
      <c r="B110" s="109"/>
      <c r="C110" s="110"/>
      <c r="D110" s="86" t="s">
        <v>226</v>
      </c>
      <c r="E110" s="80">
        <v>-884.44999999999993</v>
      </c>
      <c r="F110" s="94"/>
      <c r="G110" s="94"/>
      <c r="H110" s="95"/>
      <c r="I110" s="95"/>
      <c r="J110" s="95"/>
      <c r="K110" s="95"/>
      <c r="L110" s="95"/>
      <c r="M110" s="95"/>
      <c r="N110" s="95"/>
      <c r="O110" s="95"/>
      <c r="P110" s="95"/>
      <c r="Q110" s="95"/>
      <c r="R110" s="95"/>
      <c r="S110" s="95"/>
      <c r="T110" s="95"/>
      <c r="U110" s="96"/>
      <c r="V110" s="124"/>
      <c r="X110" s="53"/>
      <c r="Y110" s="53"/>
      <c r="AA110" s="96"/>
      <c r="AB110" s="96"/>
    </row>
    <row r="111" spans="2:28" ht="12.75" x14ac:dyDescent="0.2">
      <c r="B111" s="109"/>
      <c r="C111" s="110"/>
      <c r="D111" s="86" t="s">
        <v>227</v>
      </c>
      <c r="E111" s="80">
        <v>-4755.8799999999992</v>
      </c>
      <c r="F111" s="94"/>
      <c r="G111" s="94"/>
      <c r="H111" s="95"/>
      <c r="I111" s="95"/>
      <c r="J111" s="95"/>
      <c r="K111" s="95"/>
      <c r="L111" s="95"/>
      <c r="M111" s="95"/>
      <c r="N111" s="95"/>
      <c r="O111" s="95"/>
      <c r="P111" s="95"/>
      <c r="Q111" s="95"/>
      <c r="R111" s="95"/>
      <c r="S111" s="95"/>
      <c r="T111" s="95"/>
      <c r="U111" s="96"/>
      <c r="V111" s="124"/>
      <c r="X111" s="53"/>
      <c r="Y111" s="53"/>
      <c r="AA111" s="96"/>
      <c r="AB111" s="96"/>
    </row>
    <row r="112" spans="2:28" ht="12.75" x14ac:dyDescent="0.2">
      <c r="B112" s="109"/>
      <c r="C112" s="110"/>
      <c r="D112" s="86" t="s">
        <v>228</v>
      </c>
      <c r="E112" s="80">
        <v>11970.59</v>
      </c>
      <c r="F112" s="94"/>
      <c r="G112" s="94"/>
      <c r="H112" s="95"/>
      <c r="I112" s="95"/>
      <c r="J112" s="95"/>
      <c r="K112" s="95"/>
      <c r="L112" s="95"/>
      <c r="M112" s="95"/>
      <c r="N112" s="95"/>
      <c r="O112" s="95"/>
      <c r="P112" s="95"/>
      <c r="Q112" s="95"/>
      <c r="R112" s="95"/>
      <c r="S112" s="95"/>
      <c r="T112" s="95"/>
      <c r="U112" s="96"/>
      <c r="V112" s="124"/>
      <c r="X112" s="53"/>
      <c r="Y112" s="53"/>
      <c r="AA112" s="96"/>
      <c r="AB112" s="96"/>
    </row>
    <row r="113" spans="2:28" ht="12.75" x14ac:dyDescent="0.2">
      <c r="B113" s="109"/>
      <c r="C113" s="110"/>
      <c r="D113" s="86" t="s">
        <v>229</v>
      </c>
      <c r="E113" s="80">
        <v>280.38</v>
      </c>
      <c r="F113" s="94"/>
      <c r="G113" s="94"/>
      <c r="H113" s="95"/>
      <c r="I113" s="95"/>
      <c r="J113" s="95"/>
      <c r="K113" s="95"/>
      <c r="L113" s="95"/>
      <c r="M113" s="95"/>
      <c r="N113" s="95"/>
      <c r="O113" s="95"/>
      <c r="P113" s="95"/>
      <c r="Q113" s="95"/>
      <c r="R113" s="95"/>
      <c r="S113" s="95"/>
      <c r="T113" s="95"/>
      <c r="U113" s="96"/>
      <c r="V113" s="124"/>
      <c r="X113" s="53"/>
      <c r="Y113" s="53"/>
      <c r="AA113" s="96"/>
      <c r="AB113" s="96"/>
    </row>
    <row r="114" spans="2:28" ht="12.75" x14ac:dyDescent="0.2">
      <c r="B114" s="42"/>
      <c r="C114" s="43" t="s">
        <v>39</v>
      </c>
      <c r="D114" s="6" t="s">
        <v>35</v>
      </c>
      <c r="E114" s="77">
        <f t="shared" ref="E114:T114" si="5">+SUM(E8:E113)</f>
        <v>2043354.7900000005</v>
      </c>
      <c r="F114" s="77">
        <f t="shared" si="5"/>
        <v>-203174.81999999998</v>
      </c>
      <c r="G114" s="77">
        <f t="shared" si="5"/>
        <v>203174.81999999998</v>
      </c>
      <c r="H114" s="77">
        <f t="shared" si="5"/>
        <v>0</v>
      </c>
      <c r="I114" s="77">
        <f t="shared" si="5"/>
        <v>0</v>
      </c>
      <c r="J114" s="77">
        <f t="shared" si="5"/>
        <v>-9.9475983006414026E-14</v>
      </c>
      <c r="K114" s="77">
        <f t="shared" si="5"/>
        <v>0</v>
      </c>
      <c r="L114" s="77">
        <f t="shared" si="5"/>
        <v>4.5474735088646412E-13</v>
      </c>
      <c r="M114" s="77">
        <f t="shared" si="5"/>
        <v>0</v>
      </c>
      <c r="N114" s="77">
        <f t="shared" si="5"/>
        <v>0</v>
      </c>
      <c r="O114" s="77">
        <f t="shared" si="5"/>
        <v>1.8189894035458565E-12</v>
      </c>
      <c r="P114" s="77">
        <f t="shared" si="5"/>
        <v>0</v>
      </c>
      <c r="Q114" s="77">
        <f t="shared" si="5"/>
        <v>0</v>
      </c>
      <c r="R114" s="77">
        <f t="shared" si="5"/>
        <v>0</v>
      </c>
      <c r="S114" s="77">
        <f t="shared" si="5"/>
        <v>0</v>
      </c>
      <c r="T114" s="77">
        <f t="shared" si="5"/>
        <v>0</v>
      </c>
      <c r="U114" s="77">
        <f>SUM(U8:U113)</f>
        <v>2043354.7900000003</v>
      </c>
      <c r="V114" s="6" t="s">
        <v>35</v>
      </c>
      <c r="X114" s="53"/>
      <c r="Y114" s="53"/>
      <c r="AA114" s="77">
        <f>+SUM(AA8:AA106)</f>
        <v>2043354.79</v>
      </c>
      <c r="AB114" s="77">
        <f>+SUM(AB8:AB106)</f>
        <v>6.5483618527650833E-11</v>
      </c>
    </row>
    <row r="115" spans="2:28" s="53" customFormat="1" ht="11.25" x14ac:dyDescent="0.2"/>
    <row r="116" spans="2:28" s="53" customFormat="1" ht="12.75" x14ac:dyDescent="0.2">
      <c r="D116" s="125" t="s">
        <v>230</v>
      </c>
      <c r="E116" s="126">
        <v>2043354.7900000005</v>
      </c>
      <c r="U116" s="39">
        <v>1880880.6137002809</v>
      </c>
      <c r="V116" s="48" t="s">
        <v>42</v>
      </c>
    </row>
    <row r="117" spans="2:28" s="53" customFormat="1" ht="13.5" x14ac:dyDescent="0.2">
      <c r="D117" s="49" t="s">
        <v>43</v>
      </c>
      <c r="E117" s="127">
        <f>E114-E116</f>
        <v>0</v>
      </c>
      <c r="U117" s="39">
        <v>162474.17629971859</v>
      </c>
      <c r="V117" s="48" t="s">
        <v>231</v>
      </c>
    </row>
    <row r="118" spans="2:28" s="53" customFormat="1" ht="12.75" x14ac:dyDescent="0.2">
      <c r="D118" s="49"/>
      <c r="E118" s="128"/>
      <c r="U118" s="50">
        <f>+U114-SUM(U116:U117)</f>
        <v>0</v>
      </c>
      <c r="V118" s="129" t="s">
        <v>43</v>
      </c>
    </row>
    <row r="119" spans="2:28" s="53" customFormat="1" ht="11.25" x14ac:dyDescent="0.2"/>
    <row r="120" spans="2:28" s="53" customFormat="1" ht="12.75" x14ac:dyDescent="0.2">
      <c r="B120" s="130" t="s">
        <v>44</v>
      </c>
      <c r="C120" s="55" t="s">
        <v>45</v>
      </c>
      <c r="D120" s="131"/>
      <c r="E120" s="132"/>
      <c r="F120" s="132"/>
      <c r="G120" s="132"/>
      <c r="H120" s="132"/>
      <c r="I120" s="132"/>
      <c r="J120" s="132"/>
      <c r="K120" s="132"/>
      <c r="L120" s="132"/>
      <c r="M120" s="132"/>
      <c r="N120" s="132"/>
      <c r="O120" s="132"/>
      <c r="P120" s="132"/>
      <c r="Q120" s="132"/>
      <c r="R120" s="132"/>
      <c r="S120" s="132"/>
      <c r="T120" s="132"/>
      <c r="U120" s="132"/>
      <c r="V120" s="133"/>
    </row>
    <row r="121" spans="2:28" s="53" customFormat="1" ht="12.75" x14ac:dyDescent="0.2">
      <c r="B121" s="59" t="s">
        <v>26</v>
      </c>
      <c r="C121" s="1" t="s">
        <v>232</v>
      </c>
      <c r="D121" s="1"/>
      <c r="V121" s="61"/>
    </row>
    <row r="122" spans="2:28" s="53" customFormat="1" ht="12.75" x14ac:dyDescent="0.2">
      <c r="B122" s="59" t="s">
        <v>47</v>
      </c>
      <c r="C122" s="1" t="s">
        <v>233</v>
      </c>
      <c r="D122" s="1"/>
      <c r="V122" s="61"/>
    </row>
    <row r="123" spans="2:28" s="53" customFormat="1" ht="12.75" x14ac:dyDescent="0.2">
      <c r="B123" s="59" t="s">
        <v>27</v>
      </c>
      <c r="C123" s="1" t="s">
        <v>234</v>
      </c>
      <c r="D123" s="1"/>
      <c r="V123" s="61"/>
    </row>
    <row r="124" spans="2:28" s="53" customFormat="1" ht="12.75" x14ac:dyDescent="0.2">
      <c r="B124" s="59"/>
      <c r="C124" s="1" t="s">
        <v>235</v>
      </c>
      <c r="D124" s="1"/>
      <c r="V124" s="61"/>
    </row>
    <row r="125" spans="2:28" s="53" customFormat="1" ht="12.75" x14ac:dyDescent="0.2">
      <c r="B125" s="59" t="s">
        <v>28</v>
      </c>
      <c r="C125" s="1" t="s">
        <v>236</v>
      </c>
      <c r="D125" s="1"/>
      <c r="V125" s="61"/>
    </row>
    <row r="126" spans="2:28" s="53" customFormat="1" ht="12.75" x14ac:dyDescent="0.2">
      <c r="B126" s="59" t="s">
        <v>29</v>
      </c>
      <c r="C126" s="1" t="s">
        <v>237</v>
      </c>
      <c r="D126" s="1"/>
      <c r="V126" s="61"/>
    </row>
    <row r="127" spans="2:28" s="53" customFormat="1" ht="12.75" x14ac:dyDescent="0.2">
      <c r="B127" s="59"/>
      <c r="C127" s="134" t="s">
        <v>238</v>
      </c>
      <c r="D127" s="1"/>
      <c r="V127" s="61"/>
    </row>
    <row r="128" spans="2:28" s="53" customFormat="1" ht="12.75" x14ac:dyDescent="0.2">
      <c r="B128" s="59"/>
      <c r="C128" s="134" t="s">
        <v>239</v>
      </c>
      <c r="D128" s="1"/>
      <c r="V128" s="61"/>
    </row>
    <row r="129" spans="2:25" s="53" customFormat="1" ht="12.75" x14ac:dyDescent="0.2">
      <c r="B129" s="59"/>
      <c r="C129" s="1" t="s">
        <v>240</v>
      </c>
      <c r="D129" s="1"/>
      <c r="V129" s="61"/>
    </row>
    <row r="130" spans="2:25" s="53" customFormat="1" ht="12.75" x14ac:dyDescent="0.2">
      <c r="B130" s="59"/>
      <c r="C130" s="1" t="s">
        <v>241</v>
      </c>
      <c r="D130" s="1"/>
      <c r="V130" s="61"/>
    </row>
    <row r="131" spans="2:25" s="53" customFormat="1" ht="12.75" x14ac:dyDescent="0.2">
      <c r="B131" s="59"/>
      <c r="C131" s="1" t="s">
        <v>242</v>
      </c>
      <c r="D131" s="1"/>
      <c r="V131" s="61"/>
      <c r="X131" s="1"/>
      <c r="Y131" s="1"/>
    </row>
    <row r="132" spans="2:25" s="53" customFormat="1" ht="12.75" x14ac:dyDescent="0.2">
      <c r="B132" s="59" t="s">
        <v>30</v>
      </c>
      <c r="C132" s="1" t="s">
        <v>243</v>
      </c>
      <c r="D132" s="1"/>
      <c r="V132" s="61"/>
      <c r="X132" s="1"/>
      <c r="Y132" s="1"/>
    </row>
    <row r="133" spans="2:25" s="53" customFormat="1" ht="12.75" x14ac:dyDescent="0.2">
      <c r="B133" s="59" t="s">
        <v>31</v>
      </c>
      <c r="C133" s="1" t="s">
        <v>244</v>
      </c>
      <c r="D133" s="1"/>
      <c r="V133" s="61"/>
      <c r="X133" s="1"/>
      <c r="Y133" s="1"/>
    </row>
    <row r="134" spans="2:25" s="53" customFormat="1" ht="12.75" x14ac:dyDescent="0.2">
      <c r="B134" s="59" t="s">
        <v>32</v>
      </c>
      <c r="C134" s="1" t="s">
        <v>245</v>
      </c>
      <c r="D134" s="1"/>
      <c r="V134" s="61"/>
      <c r="X134" s="1"/>
      <c r="Y134" s="1"/>
    </row>
    <row r="135" spans="2:25" s="53" customFormat="1" ht="12.75" x14ac:dyDescent="0.2">
      <c r="B135" s="63" t="s">
        <v>34</v>
      </c>
      <c r="C135" s="64" t="s">
        <v>246</v>
      </c>
      <c r="D135" s="64"/>
      <c r="E135" s="135"/>
      <c r="F135" s="135"/>
      <c r="G135" s="135"/>
      <c r="H135" s="135"/>
      <c r="I135" s="135"/>
      <c r="J135" s="135"/>
      <c r="K135" s="135"/>
      <c r="L135" s="135"/>
      <c r="M135" s="135"/>
      <c r="N135" s="135"/>
      <c r="O135" s="135"/>
      <c r="P135" s="135"/>
      <c r="Q135" s="135"/>
      <c r="R135" s="135"/>
      <c r="S135" s="135"/>
      <c r="T135" s="135"/>
      <c r="U135" s="135"/>
      <c r="V135" s="136"/>
      <c r="X135" s="1"/>
      <c r="Y135" s="1"/>
    </row>
  </sheetData>
  <mergeCells count="342">
    <mergeCell ref="R106:R113"/>
    <mergeCell ref="S106:S113"/>
    <mergeCell ref="T106:T113"/>
    <mergeCell ref="U106:U113"/>
    <mergeCell ref="AA106:AA113"/>
    <mergeCell ref="AB106:AB113"/>
    <mergeCell ref="L106:L113"/>
    <mergeCell ref="M106:M113"/>
    <mergeCell ref="N106:N113"/>
    <mergeCell ref="O106:O113"/>
    <mergeCell ref="P106:P113"/>
    <mergeCell ref="Q106:Q113"/>
    <mergeCell ref="AA98:AA102"/>
    <mergeCell ref="AB98:AB102"/>
    <mergeCell ref="B106:B113"/>
    <mergeCell ref="C106:C113"/>
    <mergeCell ref="F106:F113"/>
    <mergeCell ref="G106:G113"/>
    <mergeCell ref="H106:H113"/>
    <mergeCell ref="I106:I113"/>
    <mergeCell ref="J106:J113"/>
    <mergeCell ref="K106:K113"/>
    <mergeCell ref="P98:P102"/>
    <mergeCell ref="Q98:Q102"/>
    <mergeCell ref="R98:R102"/>
    <mergeCell ref="S98:S102"/>
    <mergeCell ref="T98:T102"/>
    <mergeCell ref="U98:U102"/>
    <mergeCell ref="J98:J102"/>
    <mergeCell ref="K98:K102"/>
    <mergeCell ref="L98:L102"/>
    <mergeCell ref="M98:M102"/>
    <mergeCell ref="N98:N102"/>
    <mergeCell ref="O98:O102"/>
    <mergeCell ref="B98:B102"/>
    <mergeCell ref="C98:C102"/>
    <mergeCell ref="F98:F102"/>
    <mergeCell ref="G98:G102"/>
    <mergeCell ref="H98:H102"/>
    <mergeCell ref="I98:I102"/>
    <mergeCell ref="R95:R97"/>
    <mergeCell ref="S95:S97"/>
    <mergeCell ref="T95:T97"/>
    <mergeCell ref="U95:U97"/>
    <mergeCell ref="AA95:AA97"/>
    <mergeCell ref="AB95:AB97"/>
    <mergeCell ref="L95:L97"/>
    <mergeCell ref="M95:M97"/>
    <mergeCell ref="N95:N97"/>
    <mergeCell ref="O95:O97"/>
    <mergeCell ref="P95:P97"/>
    <mergeCell ref="Q95:Q97"/>
    <mergeCell ref="AA92:AA94"/>
    <mergeCell ref="AB92:AB94"/>
    <mergeCell ref="B95:B97"/>
    <mergeCell ref="C95:C97"/>
    <mergeCell ref="F95:F97"/>
    <mergeCell ref="G95:G97"/>
    <mergeCell ref="H95:H97"/>
    <mergeCell ref="I95:I97"/>
    <mergeCell ref="J95:J97"/>
    <mergeCell ref="K95:K97"/>
    <mergeCell ref="P92:P94"/>
    <mergeCell ref="Q92:Q94"/>
    <mergeCell ref="R92:R94"/>
    <mergeCell ref="S92:S94"/>
    <mergeCell ref="T92:T94"/>
    <mergeCell ref="U92:U94"/>
    <mergeCell ref="J92:J94"/>
    <mergeCell ref="K92:K94"/>
    <mergeCell ref="L92:L94"/>
    <mergeCell ref="M92:M94"/>
    <mergeCell ref="N92:N94"/>
    <mergeCell ref="O92:O94"/>
    <mergeCell ref="B92:B94"/>
    <mergeCell ref="C92:C94"/>
    <mergeCell ref="F92:F94"/>
    <mergeCell ref="G92:G94"/>
    <mergeCell ref="H92:H94"/>
    <mergeCell ref="I92:I94"/>
    <mergeCell ref="R90:R91"/>
    <mergeCell ref="S90:S91"/>
    <mergeCell ref="T90:T91"/>
    <mergeCell ref="U90:U91"/>
    <mergeCell ref="AA90:AA91"/>
    <mergeCell ref="AB90:AB91"/>
    <mergeCell ref="L90:L91"/>
    <mergeCell ref="M90:M91"/>
    <mergeCell ref="N90:N91"/>
    <mergeCell ref="O90:O91"/>
    <mergeCell ref="P90:P91"/>
    <mergeCell ref="Q90:Q91"/>
    <mergeCell ref="AA85:AA87"/>
    <mergeCell ref="AB85:AB87"/>
    <mergeCell ref="B90:B91"/>
    <mergeCell ref="C90:C91"/>
    <mergeCell ref="F90:F91"/>
    <mergeCell ref="G90:G91"/>
    <mergeCell ref="H90:H91"/>
    <mergeCell ref="I90:I91"/>
    <mergeCell ref="J90:J91"/>
    <mergeCell ref="K90:K91"/>
    <mergeCell ref="P85:P87"/>
    <mergeCell ref="Q85:Q87"/>
    <mergeCell ref="R85:R87"/>
    <mergeCell ref="S85:S87"/>
    <mergeCell ref="T85:T87"/>
    <mergeCell ref="U85:U87"/>
    <mergeCell ref="J85:J87"/>
    <mergeCell ref="K85:K87"/>
    <mergeCell ref="L85:L87"/>
    <mergeCell ref="M85:M87"/>
    <mergeCell ref="N85:N87"/>
    <mergeCell ref="O85:O87"/>
    <mergeCell ref="B85:B87"/>
    <mergeCell ref="C85:C87"/>
    <mergeCell ref="F85:F87"/>
    <mergeCell ref="G85:G87"/>
    <mergeCell ref="H85:H87"/>
    <mergeCell ref="I85:I87"/>
    <mergeCell ref="R78:R80"/>
    <mergeCell ref="S78:S80"/>
    <mergeCell ref="T78:T80"/>
    <mergeCell ref="U78:U80"/>
    <mergeCell ref="AA78:AA80"/>
    <mergeCell ref="AB78:AB80"/>
    <mergeCell ref="L78:L80"/>
    <mergeCell ref="M78:M80"/>
    <mergeCell ref="N78:N80"/>
    <mergeCell ref="O78:O80"/>
    <mergeCell ref="P78:P80"/>
    <mergeCell ref="Q78:Q80"/>
    <mergeCell ref="AA60:AA64"/>
    <mergeCell ref="AB60:AB64"/>
    <mergeCell ref="B78:B80"/>
    <mergeCell ref="C78:C80"/>
    <mergeCell ref="F78:F80"/>
    <mergeCell ref="G78:G80"/>
    <mergeCell ref="H78:H80"/>
    <mergeCell ref="I78:I80"/>
    <mergeCell ref="J78:J80"/>
    <mergeCell ref="K78:K80"/>
    <mergeCell ref="P60:P64"/>
    <mergeCell ref="Q60:Q64"/>
    <mergeCell ref="R60:R64"/>
    <mergeCell ref="S60:S64"/>
    <mergeCell ref="T60:T64"/>
    <mergeCell ref="U60:U64"/>
    <mergeCell ref="J60:J64"/>
    <mergeCell ref="K60:K64"/>
    <mergeCell ref="L60:L64"/>
    <mergeCell ref="M60:M64"/>
    <mergeCell ref="N60:N64"/>
    <mergeCell ref="O60:O64"/>
    <mergeCell ref="B60:B64"/>
    <mergeCell ref="C60:C64"/>
    <mergeCell ref="F60:F64"/>
    <mergeCell ref="G60:G64"/>
    <mergeCell ref="H60:H64"/>
    <mergeCell ref="I60:I64"/>
    <mergeCell ref="R56:R57"/>
    <mergeCell ref="S56:S57"/>
    <mergeCell ref="T56:T57"/>
    <mergeCell ref="U56:U57"/>
    <mergeCell ref="AA56:AA57"/>
    <mergeCell ref="AB56:AB57"/>
    <mergeCell ref="L56:L57"/>
    <mergeCell ref="M56:M57"/>
    <mergeCell ref="N56:N57"/>
    <mergeCell ref="O56:O57"/>
    <mergeCell ref="P56:P57"/>
    <mergeCell ref="Q56:Q57"/>
    <mergeCell ref="AA52:AA53"/>
    <mergeCell ref="AB52:AB53"/>
    <mergeCell ref="B56:B57"/>
    <mergeCell ref="C56:C57"/>
    <mergeCell ref="F56:F57"/>
    <mergeCell ref="G56:G57"/>
    <mergeCell ref="H56:H57"/>
    <mergeCell ref="I56:I57"/>
    <mergeCell ref="J56:J57"/>
    <mergeCell ref="K56:K57"/>
    <mergeCell ref="P52:P53"/>
    <mergeCell ref="Q52:Q53"/>
    <mergeCell ref="R52:R53"/>
    <mergeCell ref="S52:S53"/>
    <mergeCell ref="T52:T53"/>
    <mergeCell ref="U52:U53"/>
    <mergeCell ref="J52:J53"/>
    <mergeCell ref="K52:K53"/>
    <mergeCell ref="L52:L53"/>
    <mergeCell ref="M52:M53"/>
    <mergeCell ref="N52:N53"/>
    <mergeCell ref="O52:O53"/>
    <mergeCell ref="B52:B53"/>
    <mergeCell ref="C52:C53"/>
    <mergeCell ref="F52:F53"/>
    <mergeCell ref="G52:G53"/>
    <mergeCell ref="H52:H53"/>
    <mergeCell ref="I52:I53"/>
    <mergeCell ref="R49:R50"/>
    <mergeCell ref="S49:S50"/>
    <mergeCell ref="T49:T50"/>
    <mergeCell ref="U49:U50"/>
    <mergeCell ref="AA49:AA50"/>
    <mergeCell ref="AB49:AB50"/>
    <mergeCell ref="L49:L50"/>
    <mergeCell ref="M49:M50"/>
    <mergeCell ref="N49:N50"/>
    <mergeCell ref="O49:O50"/>
    <mergeCell ref="P49:P50"/>
    <mergeCell ref="Q49:Q50"/>
    <mergeCell ref="AA47:AA48"/>
    <mergeCell ref="AB47:AB48"/>
    <mergeCell ref="B49:B50"/>
    <mergeCell ref="C49:C50"/>
    <mergeCell ref="F49:F50"/>
    <mergeCell ref="G49:G50"/>
    <mergeCell ref="H49:H50"/>
    <mergeCell ref="I49:I50"/>
    <mergeCell ref="J49:J50"/>
    <mergeCell ref="K49:K50"/>
    <mergeCell ref="P47:P48"/>
    <mergeCell ref="Q47:Q48"/>
    <mergeCell ref="R47:R48"/>
    <mergeCell ref="S47:S48"/>
    <mergeCell ref="T47:T48"/>
    <mergeCell ref="U47:U48"/>
    <mergeCell ref="J47:J48"/>
    <mergeCell ref="K47:K48"/>
    <mergeCell ref="L47:L48"/>
    <mergeCell ref="M47:M48"/>
    <mergeCell ref="N47:N48"/>
    <mergeCell ref="O47:O48"/>
    <mergeCell ref="B47:B48"/>
    <mergeCell ref="C47:C48"/>
    <mergeCell ref="F47:F48"/>
    <mergeCell ref="G47:G48"/>
    <mergeCell ref="H47:H48"/>
    <mergeCell ref="I47:I48"/>
    <mergeCell ref="R42:R45"/>
    <mergeCell ref="S42:S45"/>
    <mergeCell ref="T42:T45"/>
    <mergeCell ref="U42:U45"/>
    <mergeCell ref="AA42:AA45"/>
    <mergeCell ref="AB42:AB45"/>
    <mergeCell ref="L42:L45"/>
    <mergeCell ref="M42:M45"/>
    <mergeCell ref="N42:N45"/>
    <mergeCell ref="O42:O45"/>
    <mergeCell ref="P42:P45"/>
    <mergeCell ref="Q42:Q45"/>
    <mergeCell ref="AA39:AA41"/>
    <mergeCell ref="AB39:AB41"/>
    <mergeCell ref="B42:B45"/>
    <mergeCell ref="C42:C45"/>
    <mergeCell ref="F42:F45"/>
    <mergeCell ref="G42:G45"/>
    <mergeCell ref="H42:H45"/>
    <mergeCell ref="I42:I45"/>
    <mergeCell ref="J42:J45"/>
    <mergeCell ref="K42:K45"/>
    <mergeCell ref="P39:P41"/>
    <mergeCell ref="Q39:Q41"/>
    <mergeCell ref="R39:R41"/>
    <mergeCell ref="S39:S41"/>
    <mergeCell ref="T39:T41"/>
    <mergeCell ref="U39:U41"/>
    <mergeCell ref="J39:J41"/>
    <mergeCell ref="K39:K41"/>
    <mergeCell ref="L39:L41"/>
    <mergeCell ref="M39:M41"/>
    <mergeCell ref="N39:N41"/>
    <mergeCell ref="O39:O41"/>
    <mergeCell ref="B39:B41"/>
    <mergeCell ref="C39:C41"/>
    <mergeCell ref="F39:F41"/>
    <mergeCell ref="G39:G41"/>
    <mergeCell ref="H39:H41"/>
    <mergeCell ref="I39:I41"/>
    <mergeCell ref="R36:R37"/>
    <mergeCell ref="S36:S37"/>
    <mergeCell ref="T36:T37"/>
    <mergeCell ref="U36:U37"/>
    <mergeCell ref="AA36:AA37"/>
    <mergeCell ref="AB36:AB37"/>
    <mergeCell ref="L36:L37"/>
    <mergeCell ref="M36:M37"/>
    <mergeCell ref="N36:N37"/>
    <mergeCell ref="O36:O37"/>
    <mergeCell ref="P36:P37"/>
    <mergeCell ref="Q36:Q37"/>
    <mergeCell ref="AA30:AA34"/>
    <mergeCell ref="AB30:AB34"/>
    <mergeCell ref="B36:B37"/>
    <mergeCell ref="C36:C37"/>
    <mergeCell ref="F36:F37"/>
    <mergeCell ref="G36:G37"/>
    <mergeCell ref="H36:H37"/>
    <mergeCell ref="I36:I37"/>
    <mergeCell ref="J36:J37"/>
    <mergeCell ref="K36:K37"/>
    <mergeCell ref="P30:P34"/>
    <mergeCell ref="Q30:Q34"/>
    <mergeCell ref="R30:R34"/>
    <mergeCell ref="S30:S34"/>
    <mergeCell ref="T30:T34"/>
    <mergeCell ref="U30:U34"/>
    <mergeCell ref="J30:J34"/>
    <mergeCell ref="K30:K34"/>
    <mergeCell ref="L30:L34"/>
    <mergeCell ref="M30:M34"/>
    <mergeCell ref="N30:N34"/>
    <mergeCell ref="O30:O34"/>
    <mergeCell ref="B30:B34"/>
    <mergeCell ref="C30:C34"/>
    <mergeCell ref="F30:F34"/>
    <mergeCell ref="G30:G34"/>
    <mergeCell ref="H30:H34"/>
    <mergeCell ref="I30:I34"/>
    <mergeCell ref="R16:R22"/>
    <mergeCell ref="S16:S22"/>
    <mergeCell ref="T16:T22"/>
    <mergeCell ref="U16:U22"/>
    <mergeCell ref="AA16:AA22"/>
    <mergeCell ref="AB16:AB22"/>
    <mergeCell ref="L16:L22"/>
    <mergeCell ref="M16:M22"/>
    <mergeCell ref="N16:N22"/>
    <mergeCell ref="O16:O22"/>
    <mergeCell ref="P16:P22"/>
    <mergeCell ref="Q16:Q22"/>
    <mergeCell ref="F7:S7"/>
    <mergeCell ref="V8:V106"/>
    <mergeCell ref="B16:B22"/>
    <mergeCell ref="C16:C22"/>
    <mergeCell ref="F16:F22"/>
    <mergeCell ref="G16:G22"/>
    <mergeCell ref="H16:H22"/>
    <mergeCell ref="I16:I22"/>
    <mergeCell ref="J16:J22"/>
    <mergeCell ref="K16:K22"/>
  </mergeCells>
  <pageMargins left="0.7" right="0.7" top="0.75" bottom="0.75" header="0.3" footer="0.3"/>
  <pageSetup scale="3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0C6F7-FCAB-4D91-9302-FB6033BE8CA6}">
  <sheetPr codeName="Sheet7">
    <tabColor theme="4" tint="0.59999389629810485"/>
  </sheetPr>
  <dimension ref="A1:N38"/>
  <sheetViews>
    <sheetView showGridLines="0" workbookViewId="0">
      <pane ySplit="6" topLeftCell="A7" activePane="bottomLeft" state="frozen"/>
      <selection activeCell="A8" sqref="A8:XFD8"/>
      <selection pane="bottomLeft" activeCell="A8" sqref="A8:XFD8"/>
    </sheetView>
  </sheetViews>
  <sheetFormatPr defaultColWidth="9.140625" defaultRowHeight="12.75" outlineLevelCol="1" x14ac:dyDescent="0.2"/>
  <cols>
    <col min="1" max="1" width="4.28515625" style="1" customWidth="1"/>
    <col min="2" max="2" width="9" style="1" customWidth="1"/>
    <col min="3" max="3" width="71.28515625" style="138" customWidth="1"/>
    <col min="4" max="4" width="15" style="1" customWidth="1"/>
    <col min="5" max="5" width="19.42578125" style="1" customWidth="1"/>
    <col min="6" max="6" width="59.7109375" style="1" customWidth="1"/>
    <col min="7" max="7" width="20.7109375" style="1" customWidth="1"/>
    <col min="8" max="8" width="4.42578125" style="1" customWidth="1"/>
    <col min="9" max="12" width="56.140625" style="67" hidden="1" customWidth="1" outlineLevel="1"/>
    <col min="13" max="13" width="11.7109375" style="1" customWidth="1" collapsed="1"/>
    <col min="14" max="14" width="11.7109375" style="1" customWidth="1"/>
    <col min="15" max="16384" width="9.140625" style="1"/>
  </cols>
  <sheetData>
    <row r="1" spans="2:14" ht="22.5" customHeight="1" x14ac:dyDescent="0.2">
      <c r="B1" s="2" t="s">
        <v>247</v>
      </c>
      <c r="C1" s="2"/>
      <c r="D1" s="2"/>
      <c r="E1" s="2"/>
      <c r="F1" s="2"/>
      <c r="G1" s="2"/>
    </row>
    <row r="2" spans="2:14" ht="15" x14ac:dyDescent="0.25">
      <c r="B2" s="4" t="s">
        <v>1</v>
      </c>
    </row>
    <row r="3" spans="2:14" x14ac:dyDescent="0.2">
      <c r="B3" s="139" t="s">
        <v>248</v>
      </c>
    </row>
    <row r="4" spans="2:14" ht="7.5" customHeight="1" x14ac:dyDescent="0.2"/>
    <row r="5" spans="2:14" ht="25.5" customHeight="1" x14ac:dyDescent="0.2">
      <c r="B5" s="6" t="s">
        <v>3</v>
      </c>
      <c r="C5" s="5" t="s">
        <v>249</v>
      </c>
      <c r="D5" s="5" t="s">
        <v>250</v>
      </c>
      <c r="E5" s="5" t="s">
        <v>251</v>
      </c>
      <c r="F5" s="5" t="s">
        <v>252</v>
      </c>
      <c r="G5" s="6" t="s">
        <v>24</v>
      </c>
      <c r="I5" s="140" t="s">
        <v>253</v>
      </c>
      <c r="J5" s="141"/>
      <c r="K5" s="141"/>
      <c r="L5" s="142"/>
      <c r="M5" s="5" t="s">
        <v>254</v>
      </c>
      <c r="N5" s="6" t="s">
        <v>71</v>
      </c>
    </row>
    <row r="6" spans="2:14" x14ac:dyDescent="0.2">
      <c r="B6" s="143" t="s">
        <v>26</v>
      </c>
      <c r="C6" s="6" t="s">
        <v>47</v>
      </c>
      <c r="D6" s="6" t="s">
        <v>27</v>
      </c>
      <c r="E6" s="6" t="s">
        <v>28</v>
      </c>
      <c r="F6" s="6" t="s">
        <v>29</v>
      </c>
      <c r="G6" s="6" t="s">
        <v>30</v>
      </c>
      <c r="I6" s="144"/>
      <c r="J6" s="144"/>
      <c r="K6" s="144"/>
      <c r="L6" s="144"/>
      <c r="M6" s="6" t="s">
        <v>31</v>
      </c>
      <c r="N6" s="6" t="s">
        <v>32</v>
      </c>
    </row>
    <row r="7" spans="2:14" ht="12.75" customHeight="1" x14ac:dyDescent="0.2">
      <c r="B7" s="145">
        <v>1</v>
      </c>
      <c r="C7" s="146" t="s">
        <v>255</v>
      </c>
      <c r="D7" s="147" t="s">
        <v>229</v>
      </c>
      <c r="E7" s="148">
        <v>280.38</v>
      </c>
      <c r="F7" s="146" t="s">
        <v>838</v>
      </c>
      <c r="G7" s="16" t="s">
        <v>256</v>
      </c>
      <c r="I7" s="144" t="s">
        <v>804</v>
      </c>
      <c r="J7" s="144" t="s">
        <v>805</v>
      </c>
      <c r="K7" s="144"/>
      <c r="L7" s="144"/>
      <c r="M7" s="148">
        <v>280.38</v>
      </c>
      <c r="N7" s="148">
        <f>E7-M7</f>
        <v>0</v>
      </c>
    </row>
    <row r="8" spans="2:14" ht="36.75" customHeight="1" x14ac:dyDescent="0.2">
      <c r="B8" s="145">
        <v>2</v>
      </c>
      <c r="C8" s="146" t="s">
        <v>257</v>
      </c>
      <c r="D8" s="147" t="s">
        <v>74</v>
      </c>
      <c r="E8" s="148">
        <v>0</v>
      </c>
      <c r="F8" s="146" t="s">
        <v>839</v>
      </c>
      <c r="G8" s="23"/>
      <c r="I8" s="144" t="s">
        <v>806</v>
      </c>
      <c r="J8" s="144"/>
      <c r="K8" s="144"/>
      <c r="L8" s="144"/>
      <c r="M8" s="148">
        <v>0</v>
      </c>
      <c r="N8" s="148">
        <f t="shared" ref="N8:N23" si="0">E8-M8</f>
        <v>0</v>
      </c>
    </row>
    <row r="9" spans="2:14" ht="15" x14ac:dyDescent="0.25">
      <c r="B9" s="149">
        <v>3</v>
      </c>
      <c r="C9" s="147" t="s">
        <v>258</v>
      </c>
      <c r="D9" s="147" t="s">
        <v>74</v>
      </c>
      <c r="E9" s="34">
        <v>0</v>
      </c>
      <c r="F9" s="150" t="s">
        <v>840</v>
      </c>
      <c r="G9" s="23"/>
      <c r="I9" s="144" t="s">
        <v>807</v>
      </c>
      <c r="J9" s="144"/>
      <c r="K9" s="144"/>
      <c r="L9" s="144"/>
      <c r="M9" s="34">
        <v>0</v>
      </c>
      <c r="N9" s="34">
        <f t="shared" si="0"/>
        <v>0</v>
      </c>
    </row>
    <row r="10" spans="2:14" ht="38.25" customHeight="1" x14ac:dyDescent="0.25">
      <c r="B10" s="145">
        <v>4</v>
      </c>
      <c r="C10" s="146" t="s">
        <v>259</v>
      </c>
      <c r="D10" s="147" t="s">
        <v>74</v>
      </c>
      <c r="E10" s="148">
        <v>0</v>
      </c>
      <c r="F10" s="146" t="s">
        <v>841</v>
      </c>
      <c r="G10" s="23"/>
      <c r="I10" s="144" t="s">
        <v>808</v>
      </c>
      <c r="J10" s="144"/>
      <c r="K10" s="144"/>
      <c r="L10" s="144"/>
      <c r="M10" s="148">
        <v>0</v>
      </c>
      <c r="N10" s="148">
        <f t="shared" si="0"/>
        <v>0</v>
      </c>
    </row>
    <row r="11" spans="2:14" ht="25.5" customHeight="1" x14ac:dyDescent="0.25">
      <c r="B11" s="145">
        <v>5</v>
      </c>
      <c r="C11" s="146" t="s">
        <v>260</v>
      </c>
      <c r="D11" s="147" t="s">
        <v>228</v>
      </c>
      <c r="E11" s="148">
        <v>11970.59</v>
      </c>
      <c r="F11" s="146" t="s">
        <v>842</v>
      </c>
      <c r="G11" s="23"/>
      <c r="I11" s="144" t="s">
        <v>809</v>
      </c>
      <c r="J11" s="144" t="s">
        <v>810</v>
      </c>
      <c r="K11" s="144" t="s">
        <v>811</v>
      </c>
      <c r="L11" s="144" t="s">
        <v>812</v>
      </c>
      <c r="M11" s="148">
        <v>11970.59</v>
      </c>
      <c r="N11" s="148">
        <f t="shared" si="0"/>
        <v>0</v>
      </c>
    </row>
    <row r="12" spans="2:14" ht="25.5" x14ac:dyDescent="0.25">
      <c r="B12" s="149">
        <v>6</v>
      </c>
      <c r="C12" s="147" t="s">
        <v>261</v>
      </c>
      <c r="D12" s="147" t="s">
        <v>74</v>
      </c>
      <c r="E12" s="34">
        <v>0</v>
      </c>
      <c r="F12" s="150" t="s">
        <v>843</v>
      </c>
      <c r="G12" s="23"/>
      <c r="I12" s="144" t="s">
        <v>813</v>
      </c>
      <c r="J12" s="144"/>
      <c r="K12" s="144"/>
      <c r="L12" s="144"/>
      <c r="M12" s="34">
        <v>0</v>
      </c>
      <c r="N12" s="34">
        <f t="shared" si="0"/>
        <v>0</v>
      </c>
    </row>
    <row r="13" spans="2:14" ht="38.25" x14ac:dyDescent="0.25">
      <c r="B13" s="149">
        <v>7</v>
      </c>
      <c r="C13" s="147" t="s">
        <v>262</v>
      </c>
      <c r="D13" s="147" t="s">
        <v>74</v>
      </c>
      <c r="E13" s="34">
        <v>0</v>
      </c>
      <c r="F13" s="150" t="s">
        <v>844</v>
      </c>
      <c r="G13" s="23"/>
      <c r="I13" s="144" t="s">
        <v>814</v>
      </c>
      <c r="J13" s="144"/>
      <c r="K13" s="144"/>
      <c r="L13" s="144"/>
      <c r="M13" s="34">
        <v>0</v>
      </c>
      <c r="N13" s="34">
        <f t="shared" si="0"/>
        <v>0</v>
      </c>
    </row>
    <row r="14" spans="2:14" ht="102" customHeight="1" x14ac:dyDescent="0.25">
      <c r="B14" s="151">
        <v>8</v>
      </c>
      <c r="C14" s="152" t="s">
        <v>263</v>
      </c>
      <c r="D14" s="147" t="s">
        <v>224</v>
      </c>
      <c r="E14" s="14">
        <v>3420.07</v>
      </c>
      <c r="F14" s="152" t="s">
        <v>845</v>
      </c>
      <c r="G14" s="23"/>
      <c r="I14" s="144" t="s">
        <v>815</v>
      </c>
      <c r="J14" s="144"/>
      <c r="K14" s="144"/>
      <c r="L14" s="144"/>
      <c r="M14" s="14">
        <v>3420.07</v>
      </c>
      <c r="N14" s="14">
        <f t="shared" si="0"/>
        <v>0</v>
      </c>
    </row>
    <row r="15" spans="2:14" ht="15" x14ac:dyDescent="0.25">
      <c r="B15" s="153"/>
      <c r="C15" s="154"/>
      <c r="D15" s="147" t="s">
        <v>223</v>
      </c>
      <c r="E15" s="26"/>
      <c r="F15" s="154"/>
      <c r="G15" s="23"/>
      <c r="I15" s="144"/>
      <c r="J15" s="144"/>
      <c r="K15" s="144"/>
      <c r="L15" s="144"/>
      <c r="M15" s="26"/>
      <c r="N15" s="26"/>
    </row>
    <row r="16" spans="2:14" ht="15" x14ac:dyDescent="0.25">
      <c r="B16" s="149">
        <v>9</v>
      </c>
      <c r="C16" s="147" t="s">
        <v>264</v>
      </c>
      <c r="D16" s="147" t="s">
        <v>74</v>
      </c>
      <c r="E16" s="34">
        <v>0</v>
      </c>
      <c r="F16" s="150" t="s">
        <v>846</v>
      </c>
      <c r="G16" s="23"/>
      <c r="I16" s="144" t="s">
        <v>816</v>
      </c>
      <c r="J16" s="144"/>
      <c r="K16" s="144"/>
      <c r="L16" s="144"/>
      <c r="M16" s="34">
        <v>0</v>
      </c>
      <c r="N16" s="34">
        <f t="shared" si="0"/>
        <v>0</v>
      </c>
    </row>
    <row r="17" spans="1:14" ht="24.75" customHeight="1" x14ac:dyDescent="0.25">
      <c r="B17" s="145">
        <v>10</v>
      </c>
      <c r="C17" s="146" t="s">
        <v>265</v>
      </c>
      <c r="D17" s="147" t="s">
        <v>74</v>
      </c>
      <c r="E17" s="148">
        <v>0</v>
      </c>
      <c r="F17" s="155" t="s">
        <v>847</v>
      </c>
      <c r="G17" s="23"/>
      <c r="I17" s="144" t="s">
        <v>817</v>
      </c>
      <c r="J17" s="144"/>
      <c r="K17" s="144"/>
      <c r="L17" s="144"/>
      <c r="M17" s="148">
        <v>0</v>
      </c>
      <c r="N17" s="148">
        <f t="shared" si="0"/>
        <v>0</v>
      </c>
    </row>
    <row r="18" spans="1:14" ht="51" customHeight="1" x14ac:dyDescent="0.25">
      <c r="B18" s="145">
        <v>11</v>
      </c>
      <c r="C18" s="146" t="s">
        <v>266</v>
      </c>
      <c r="D18" s="147" t="s">
        <v>74</v>
      </c>
      <c r="E18" s="148">
        <v>0</v>
      </c>
      <c r="F18" s="146" t="s">
        <v>848</v>
      </c>
      <c r="G18" s="23"/>
      <c r="I18" s="144" t="s">
        <v>818</v>
      </c>
      <c r="J18" s="144"/>
      <c r="K18" s="144"/>
      <c r="L18" s="144"/>
      <c r="M18" s="148">
        <v>0</v>
      </c>
      <c r="N18" s="148">
        <f t="shared" si="0"/>
        <v>0</v>
      </c>
    </row>
    <row r="19" spans="1:14" ht="22.5" customHeight="1" x14ac:dyDescent="0.25">
      <c r="B19" s="145">
        <v>12</v>
      </c>
      <c r="C19" s="146" t="s">
        <v>267</v>
      </c>
      <c r="D19" s="147" t="s">
        <v>222</v>
      </c>
      <c r="E19" s="148">
        <v>-500.06999999999971</v>
      </c>
      <c r="F19" s="146" t="s">
        <v>849</v>
      </c>
      <c r="G19" s="23"/>
      <c r="I19" s="144" t="s">
        <v>819</v>
      </c>
      <c r="J19" s="144"/>
      <c r="K19" s="144" t="s">
        <v>820</v>
      </c>
      <c r="L19" s="144"/>
      <c r="M19" s="148">
        <v>-500.06999999999971</v>
      </c>
      <c r="N19" s="148">
        <f t="shared" si="0"/>
        <v>0</v>
      </c>
    </row>
    <row r="20" spans="1:14" ht="15" x14ac:dyDescent="0.25">
      <c r="B20" s="149">
        <v>13</v>
      </c>
      <c r="C20" s="144" t="s">
        <v>268</v>
      </c>
      <c r="D20" s="147" t="s">
        <v>74</v>
      </c>
      <c r="E20" s="34">
        <v>0</v>
      </c>
      <c r="F20" s="150" t="s">
        <v>850</v>
      </c>
      <c r="G20" s="23"/>
      <c r="I20" s="144"/>
      <c r="J20" s="144"/>
      <c r="K20" s="144"/>
      <c r="L20" s="144"/>
      <c r="M20" s="34">
        <v>0</v>
      </c>
      <c r="N20" s="34">
        <f t="shared" si="0"/>
        <v>0</v>
      </c>
    </row>
    <row r="21" spans="1:14" ht="38.25" customHeight="1" x14ac:dyDescent="0.25">
      <c r="B21" s="145">
        <v>14</v>
      </c>
      <c r="C21" s="82" t="s">
        <v>269</v>
      </c>
      <c r="D21" s="147" t="s">
        <v>74</v>
      </c>
      <c r="E21" s="148">
        <v>0</v>
      </c>
      <c r="F21" s="146" t="s">
        <v>844</v>
      </c>
      <c r="G21" s="23"/>
      <c r="I21" s="144" t="s">
        <v>821</v>
      </c>
      <c r="J21" s="144"/>
      <c r="K21" s="144"/>
      <c r="L21" s="144"/>
      <c r="M21" s="148">
        <v>0</v>
      </c>
      <c r="N21" s="148">
        <f t="shared" si="0"/>
        <v>0</v>
      </c>
    </row>
    <row r="22" spans="1:14" ht="25.5" x14ac:dyDescent="0.25">
      <c r="B22" s="149">
        <v>15</v>
      </c>
      <c r="C22" s="144" t="s">
        <v>270</v>
      </c>
      <c r="D22" s="147" t="s">
        <v>74</v>
      </c>
      <c r="E22" s="39">
        <v>152914.99629971856</v>
      </c>
      <c r="F22" s="150" t="s">
        <v>851</v>
      </c>
      <c r="G22" s="23"/>
      <c r="I22" s="144"/>
      <c r="J22" s="144"/>
      <c r="K22" s="144"/>
      <c r="L22" s="144"/>
      <c r="M22" s="39">
        <v>152914.99629971856</v>
      </c>
      <c r="N22" s="39">
        <f t="shared" si="0"/>
        <v>0</v>
      </c>
    </row>
    <row r="23" spans="1:14" ht="25.5" customHeight="1" x14ac:dyDescent="0.25">
      <c r="B23" s="151">
        <v>16</v>
      </c>
      <c r="C23" s="88" t="s">
        <v>271</v>
      </c>
      <c r="D23" s="147" t="s">
        <v>225</v>
      </c>
      <c r="E23" s="14">
        <v>-5611.7899999999991</v>
      </c>
      <c r="F23" s="152" t="s">
        <v>851</v>
      </c>
      <c r="G23" s="23"/>
      <c r="I23" s="144" t="s">
        <v>822</v>
      </c>
      <c r="J23" s="144"/>
      <c r="K23" s="144"/>
      <c r="L23" s="144"/>
      <c r="M23" s="14">
        <v>-5611.7900000000081</v>
      </c>
      <c r="N23" s="14">
        <f t="shared" si="0"/>
        <v>9.0949470177292824E-12</v>
      </c>
    </row>
    <row r="24" spans="1:14" ht="25.5" customHeight="1" x14ac:dyDescent="0.25">
      <c r="B24" s="156"/>
      <c r="C24" s="93"/>
      <c r="D24" s="147" t="s">
        <v>226</v>
      </c>
      <c r="E24" s="21"/>
      <c r="F24" s="157"/>
      <c r="G24" s="158"/>
      <c r="I24" s="159"/>
      <c r="J24" s="159"/>
      <c r="K24" s="159"/>
      <c r="L24" s="159"/>
      <c r="M24" s="21"/>
      <c r="N24" s="21"/>
    </row>
    <row r="25" spans="1:14" ht="25.5" customHeight="1" x14ac:dyDescent="0.25">
      <c r="B25" s="156"/>
      <c r="C25" s="93"/>
      <c r="D25" s="147" t="s">
        <v>227</v>
      </c>
      <c r="E25" s="21"/>
      <c r="F25" s="157"/>
      <c r="G25" s="158"/>
      <c r="I25" s="159"/>
      <c r="J25" s="159"/>
      <c r="K25" s="159"/>
      <c r="L25" s="159"/>
      <c r="M25" s="21"/>
      <c r="N25" s="21"/>
    </row>
    <row r="26" spans="1:14" ht="15" x14ac:dyDescent="0.25">
      <c r="B26" s="113"/>
      <c r="C26" s="160" t="s">
        <v>39</v>
      </c>
      <c r="D26" s="161" t="s">
        <v>35</v>
      </c>
      <c r="E26" s="162">
        <f>+SUM(E7:E23)</f>
        <v>162474.17629971856</v>
      </c>
      <c r="F26" s="163"/>
      <c r="G26" s="161" t="s">
        <v>35</v>
      </c>
      <c r="M26" s="162">
        <f t="shared" ref="M26:N26" si="1">+SUM(M7:M23)</f>
        <v>162474.17629971856</v>
      </c>
      <c r="N26" s="162">
        <f t="shared" si="1"/>
        <v>9.0949470177292824E-12</v>
      </c>
    </row>
    <row r="28" spans="1:14" ht="15" x14ac:dyDescent="0.25">
      <c r="D28" s="46" t="s">
        <v>272</v>
      </c>
      <c r="E28" s="39">
        <v>9559.1800000000021</v>
      </c>
    </row>
    <row r="29" spans="1:14" ht="15" x14ac:dyDescent="0.25">
      <c r="D29" s="46" t="s">
        <v>273</v>
      </c>
      <c r="E29" s="39">
        <v>152914.99629971856</v>
      </c>
    </row>
    <row r="30" spans="1:14" ht="15" x14ac:dyDescent="0.25">
      <c r="D30" s="49" t="s">
        <v>43</v>
      </c>
      <c r="E30" s="50">
        <f>E26-E29-E28</f>
        <v>0</v>
      </c>
    </row>
    <row r="31" spans="1:14" ht="15" x14ac:dyDescent="0.25">
      <c r="D31" s="49"/>
      <c r="E31" s="164"/>
    </row>
    <row r="32" spans="1:14" s="58" customFormat="1" x14ac:dyDescent="0.2">
      <c r="A32" s="53"/>
      <c r="B32" s="130" t="s">
        <v>44</v>
      </c>
      <c r="C32" s="55" t="s">
        <v>45</v>
      </c>
      <c r="D32" s="132"/>
      <c r="E32" s="132"/>
      <c r="F32" s="132"/>
      <c r="G32" s="133"/>
      <c r="H32" s="53"/>
      <c r="I32" s="165"/>
      <c r="J32" s="166"/>
      <c r="K32" s="166"/>
      <c r="L32" s="166"/>
    </row>
    <row r="33" spans="1:12" s="58" customFormat="1" x14ac:dyDescent="0.2">
      <c r="A33" s="53"/>
      <c r="B33" s="59" t="s">
        <v>26</v>
      </c>
      <c r="C33" s="1" t="s">
        <v>46</v>
      </c>
      <c r="D33" s="53"/>
      <c r="E33" s="53"/>
      <c r="F33" s="53"/>
      <c r="G33" s="61"/>
      <c r="H33" s="53"/>
      <c r="I33" s="165"/>
      <c r="J33" s="166"/>
      <c r="K33" s="166"/>
      <c r="L33" s="166"/>
    </row>
    <row r="34" spans="1:12" s="58" customFormat="1" x14ac:dyDescent="0.2">
      <c r="A34" s="53"/>
      <c r="B34" s="59" t="s">
        <v>47</v>
      </c>
      <c r="C34" s="1" t="s">
        <v>274</v>
      </c>
      <c r="D34" s="53"/>
      <c r="E34" s="53"/>
      <c r="F34" s="53"/>
      <c r="G34" s="61"/>
      <c r="H34" s="53"/>
      <c r="I34" s="165"/>
      <c r="J34" s="166"/>
      <c r="K34" s="166"/>
      <c r="L34" s="166"/>
    </row>
    <row r="35" spans="1:12" s="58" customFormat="1" x14ac:dyDescent="0.2">
      <c r="A35" s="53"/>
      <c r="B35" s="59" t="s">
        <v>27</v>
      </c>
      <c r="C35" s="1" t="s">
        <v>275</v>
      </c>
      <c r="D35" s="53"/>
      <c r="E35" s="53"/>
      <c r="F35" s="53"/>
      <c r="G35" s="61"/>
      <c r="H35" s="53"/>
      <c r="I35" s="165"/>
      <c r="J35" s="166"/>
      <c r="K35" s="166"/>
      <c r="L35" s="166"/>
    </row>
    <row r="36" spans="1:12" s="58" customFormat="1" x14ac:dyDescent="0.2">
      <c r="A36" s="53"/>
      <c r="B36" s="59" t="s">
        <v>28</v>
      </c>
      <c r="C36" s="1" t="s">
        <v>276</v>
      </c>
      <c r="D36" s="53"/>
      <c r="E36" s="53"/>
      <c r="F36" s="53"/>
      <c r="G36" s="61"/>
      <c r="H36" s="53"/>
      <c r="I36" s="165"/>
      <c r="J36" s="166"/>
      <c r="K36" s="166"/>
      <c r="L36" s="166"/>
    </row>
    <row r="37" spans="1:12" s="58" customFormat="1" x14ac:dyDescent="0.2">
      <c r="A37" s="53"/>
      <c r="B37" s="59" t="s">
        <v>29</v>
      </c>
      <c r="C37" s="1" t="s">
        <v>277</v>
      </c>
      <c r="D37" s="53"/>
      <c r="E37" s="53"/>
      <c r="F37" s="53"/>
      <c r="G37" s="61"/>
      <c r="H37" s="53"/>
      <c r="I37" s="165"/>
      <c r="J37" s="166"/>
      <c r="K37" s="166"/>
      <c r="L37" s="166"/>
    </row>
    <row r="38" spans="1:12" s="58" customFormat="1" x14ac:dyDescent="0.2">
      <c r="A38" s="53"/>
      <c r="B38" s="63" t="s">
        <v>30</v>
      </c>
      <c r="C38" s="64" t="s">
        <v>278</v>
      </c>
      <c r="D38" s="135"/>
      <c r="E38" s="135"/>
      <c r="F38" s="135"/>
      <c r="G38" s="136"/>
      <c r="H38" s="53"/>
      <c r="I38" s="165"/>
      <c r="J38" s="166"/>
      <c r="K38" s="166"/>
      <c r="L38" s="166"/>
    </row>
  </sheetData>
  <autoFilter ref="B6:G6" xr:uid="{00000000-0009-0000-0000-000010000000}"/>
  <mergeCells count="15">
    <mergeCell ref="M14:M15"/>
    <mergeCell ref="N14:N15"/>
    <mergeCell ref="B23:B25"/>
    <mergeCell ref="C23:C25"/>
    <mergeCell ref="E23:E25"/>
    <mergeCell ref="F23:F25"/>
    <mergeCell ref="M23:M25"/>
    <mergeCell ref="N23:N25"/>
    <mergeCell ref="B1:G1"/>
    <mergeCell ref="I5:L5"/>
    <mergeCell ref="G7:G23"/>
    <mergeCell ref="B14:B15"/>
    <mergeCell ref="C14:C15"/>
    <mergeCell ref="E14:E15"/>
    <mergeCell ref="F14:F15"/>
  </mergeCells>
  <pageMargins left="0.7" right="0.7" top="0.75" bottom="0.75" header="0.3" footer="0.3"/>
  <pageSetup scale="52"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A7341-7DE5-4D7C-924A-F3CE0A69730E}">
  <sheetPr codeName="Sheet8">
    <tabColor theme="4" tint="0.59999389629810485"/>
  </sheetPr>
  <dimension ref="B1:AD447"/>
  <sheetViews>
    <sheetView showGridLines="0" workbookViewId="0">
      <pane xSplit="6" ySplit="6" topLeftCell="O323" activePane="bottomRight" state="frozen"/>
      <selection activeCell="A8" sqref="A8:XFD8"/>
      <selection pane="topRight" activeCell="A8" sqref="A8:XFD8"/>
      <selection pane="bottomLeft" activeCell="A8" sqref="A8:XFD8"/>
      <selection pane="bottomRight" activeCell="A8" sqref="A8:XFD8"/>
    </sheetView>
  </sheetViews>
  <sheetFormatPr defaultColWidth="9.140625" defaultRowHeight="12.75" outlineLevelCol="1" x14ac:dyDescent="0.2"/>
  <cols>
    <col min="1" max="1" width="3.5703125" style="1" customWidth="1"/>
    <col min="2" max="2" width="15.5703125" style="67" customWidth="1"/>
    <col min="3" max="3" width="30.42578125" style="67" customWidth="1"/>
    <col min="4" max="4" width="31.85546875" style="1" customWidth="1"/>
    <col min="5" max="5" width="18" style="1" customWidth="1"/>
    <col min="6" max="6" width="12.28515625" style="1" customWidth="1"/>
    <col min="7" max="7" width="11.5703125" style="1" customWidth="1"/>
    <col min="8" max="8" width="11.28515625" style="1" customWidth="1"/>
    <col min="9" max="11" width="9.140625" style="1" customWidth="1"/>
    <col min="12" max="12" width="11.5703125" style="1" customWidth="1"/>
    <col min="13" max="13" width="9.140625" style="1" customWidth="1"/>
    <col min="14" max="14" width="10.7109375" style="1" customWidth="1"/>
    <col min="15" max="18" width="9.140625" style="1" customWidth="1"/>
    <col min="19" max="21" width="9.140625" style="1" hidden="1" customWidth="1" outlineLevel="1"/>
    <col min="22" max="22" width="13.5703125" style="1" customWidth="1" collapsed="1"/>
    <col min="23" max="23" width="17.85546875" style="1" customWidth="1"/>
    <col min="24" max="24" width="3.5703125" style="1" customWidth="1"/>
    <col min="25" max="25" width="9.140625" style="1"/>
    <col min="26" max="26" width="42.7109375" style="1" customWidth="1"/>
    <col min="27" max="27" width="9.140625" style="1"/>
    <col min="28" max="28" width="9.140625" style="1" hidden="1" customWidth="1"/>
    <col min="29" max="29" width="11.28515625" style="1" bestFit="1" customWidth="1"/>
    <col min="30" max="30" width="11.85546875" style="1" bestFit="1" customWidth="1"/>
    <col min="31" max="16384" width="9.140625" style="1"/>
  </cols>
  <sheetData>
    <row r="1" spans="2:30" ht="12.75" customHeight="1" x14ac:dyDescent="0.2">
      <c r="Z1" s="159" t="s">
        <v>279</v>
      </c>
    </row>
    <row r="2" spans="2:30" ht="15" customHeight="1" x14ac:dyDescent="0.2">
      <c r="B2" s="167" t="s">
        <v>1</v>
      </c>
      <c r="C2" s="167"/>
      <c r="D2" s="167"/>
    </row>
    <row r="3" spans="2:30" ht="12.75" customHeight="1" x14ac:dyDescent="0.2">
      <c r="B3" s="168" t="s">
        <v>280</v>
      </c>
      <c r="C3" s="168"/>
      <c r="D3" s="168"/>
    </row>
    <row r="5" spans="2:30" ht="25.5" customHeight="1" x14ac:dyDescent="0.2">
      <c r="B5" s="5" t="s">
        <v>281</v>
      </c>
      <c r="C5" s="140" t="s">
        <v>282</v>
      </c>
      <c r="D5" s="142"/>
      <c r="E5" s="5" t="s">
        <v>283</v>
      </c>
      <c r="F5" s="6" t="s">
        <v>284</v>
      </c>
      <c r="G5" s="6" t="s">
        <v>8</v>
      </c>
      <c r="H5" s="6" t="s">
        <v>9</v>
      </c>
      <c r="I5" s="6" t="s">
        <v>10</v>
      </c>
      <c r="J5" s="6" t="s">
        <v>11</v>
      </c>
      <c r="K5" s="6" t="s">
        <v>12</v>
      </c>
      <c r="L5" s="6" t="s">
        <v>13</v>
      </c>
      <c r="M5" s="6" t="s">
        <v>14</v>
      </c>
      <c r="N5" s="6" t="s">
        <v>15</v>
      </c>
      <c r="O5" s="6" t="s">
        <v>16</v>
      </c>
      <c r="P5" s="6" t="s">
        <v>17</v>
      </c>
      <c r="Q5" s="6" t="s">
        <v>18</v>
      </c>
      <c r="R5" s="6" t="s">
        <v>19</v>
      </c>
      <c r="S5" s="6" t="s">
        <v>20</v>
      </c>
      <c r="T5" s="6" t="s">
        <v>21</v>
      </c>
      <c r="U5" s="6" t="s">
        <v>22</v>
      </c>
      <c r="V5" s="6" t="s">
        <v>23</v>
      </c>
      <c r="W5" s="6" t="s">
        <v>24</v>
      </c>
      <c r="Y5" s="6" t="s">
        <v>68</v>
      </c>
      <c r="Z5" s="6" t="s">
        <v>69</v>
      </c>
      <c r="AC5" s="5" t="s">
        <v>285</v>
      </c>
      <c r="AD5" s="6" t="s">
        <v>71</v>
      </c>
    </row>
    <row r="6" spans="2:30" x14ac:dyDescent="0.2">
      <c r="B6" s="169" t="s">
        <v>26</v>
      </c>
      <c r="C6" s="170" t="s">
        <v>47</v>
      </c>
      <c r="D6" s="171"/>
      <c r="E6" s="172" t="s">
        <v>27</v>
      </c>
      <c r="F6" s="173" t="s">
        <v>28</v>
      </c>
      <c r="G6" s="174" t="s">
        <v>29</v>
      </c>
      <c r="H6" s="175"/>
      <c r="I6" s="175"/>
      <c r="J6" s="175"/>
      <c r="K6" s="175"/>
      <c r="L6" s="175"/>
      <c r="M6" s="175"/>
      <c r="N6" s="175"/>
      <c r="O6" s="175"/>
      <c r="P6" s="175"/>
      <c r="Q6" s="175"/>
      <c r="R6" s="175"/>
      <c r="S6" s="175"/>
      <c r="T6" s="175"/>
      <c r="U6" s="175"/>
      <c r="V6" s="173" t="s">
        <v>30</v>
      </c>
      <c r="W6" s="6" t="s">
        <v>31</v>
      </c>
      <c r="Y6" s="6" t="s">
        <v>32</v>
      </c>
      <c r="Z6" s="6" t="s">
        <v>33</v>
      </c>
      <c r="AC6" s="173" t="s">
        <v>34</v>
      </c>
      <c r="AD6" s="173" t="s">
        <v>72</v>
      </c>
    </row>
    <row r="7" spans="2:30" ht="12.75" customHeight="1" x14ac:dyDescent="0.2">
      <c r="B7" s="176" t="s">
        <v>286</v>
      </c>
      <c r="C7" s="177" t="s">
        <v>287</v>
      </c>
      <c r="D7" s="177" t="s">
        <v>288</v>
      </c>
      <c r="E7" s="178"/>
      <c r="F7" s="126">
        <v>0</v>
      </c>
      <c r="G7" s="179">
        <v>0</v>
      </c>
      <c r="H7" s="179">
        <v>903.57635830600714</v>
      </c>
      <c r="I7" s="179">
        <v>0</v>
      </c>
      <c r="J7" s="179">
        <v>0</v>
      </c>
      <c r="K7" s="179">
        <v>0</v>
      </c>
      <c r="L7" s="179">
        <v>0</v>
      </c>
      <c r="M7" s="179">
        <v>0</v>
      </c>
      <c r="N7" s="179">
        <v>0</v>
      </c>
      <c r="O7" s="179">
        <v>19403.79</v>
      </c>
      <c r="P7" s="179">
        <v>343.45</v>
      </c>
      <c r="Q7" s="179">
        <v>0</v>
      </c>
      <c r="R7" s="179">
        <v>0</v>
      </c>
      <c r="S7" s="179">
        <v>0</v>
      </c>
      <c r="T7" s="179">
        <v>0</v>
      </c>
      <c r="U7" s="179">
        <v>0</v>
      </c>
      <c r="V7" s="35">
        <f t="shared" ref="V7:V243" si="0">SUM(F7:U7)</f>
        <v>20650.816358306009</v>
      </c>
      <c r="W7" s="180" t="s">
        <v>289</v>
      </c>
      <c r="Y7" s="181" t="s">
        <v>8</v>
      </c>
      <c r="Z7" s="42" t="s">
        <v>825</v>
      </c>
      <c r="AB7" s="1" t="s">
        <v>714</v>
      </c>
      <c r="AC7" s="35">
        <v>20650.816358306009</v>
      </c>
      <c r="AD7" s="35">
        <f>V7-AC7</f>
        <v>0</v>
      </c>
    </row>
    <row r="8" spans="2:30" ht="12.75" customHeight="1" x14ac:dyDescent="0.2">
      <c r="B8" s="182"/>
      <c r="C8" s="183" t="s">
        <v>290</v>
      </c>
      <c r="D8" s="183" t="s">
        <v>291</v>
      </c>
      <c r="E8" s="184" t="s">
        <v>292</v>
      </c>
      <c r="F8" s="126">
        <v>97280.070000000036</v>
      </c>
      <c r="G8" s="185">
        <v>-24470.890000000003</v>
      </c>
      <c r="H8" s="185">
        <v>758.48218885993754</v>
      </c>
      <c r="I8" s="185">
        <v>0</v>
      </c>
      <c r="J8" s="185">
        <v>0</v>
      </c>
      <c r="K8" s="185">
        <v>-330.52</v>
      </c>
      <c r="L8" s="185">
        <v>0</v>
      </c>
      <c r="M8" s="185">
        <v>-5963.3499999999995</v>
      </c>
      <c r="N8" s="185">
        <v>-3973.67</v>
      </c>
      <c r="O8" s="185">
        <v>-25069.18</v>
      </c>
      <c r="P8" s="185">
        <v>-441.90999999999997</v>
      </c>
      <c r="Q8" s="185">
        <v>0</v>
      </c>
      <c r="R8" s="185">
        <v>0</v>
      </c>
      <c r="S8" s="185">
        <v>0</v>
      </c>
      <c r="T8" s="185">
        <v>0</v>
      </c>
      <c r="U8" s="185">
        <v>0</v>
      </c>
      <c r="V8" s="186">
        <f>SUM(F8:U71)</f>
        <v>66817.672188859971</v>
      </c>
      <c r="W8" s="78"/>
      <c r="Y8" s="181" t="s">
        <v>9</v>
      </c>
      <c r="Z8" s="42" t="s">
        <v>826</v>
      </c>
      <c r="AB8" s="1" t="s">
        <v>756</v>
      </c>
      <c r="AC8" s="186">
        <v>66817.672188859913</v>
      </c>
      <c r="AD8" s="186">
        <f>V8-AC8</f>
        <v>0</v>
      </c>
    </row>
    <row r="9" spans="2:30" ht="12.75" customHeight="1" x14ac:dyDescent="0.2">
      <c r="B9" s="182"/>
      <c r="C9" s="187"/>
      <c r="D9" s="187"/>
      <c r="E9" s="184" t="s">
        <v>293</v>
      </c>
      <c r="F9" s="126">
        <v>280.08999999999997</v>
      </c>
      <c r="G9" s="188"/>
      <c r="H9" s="188"/>
      <c r="I9" s="188"/>
      <c r="J9" s="188"/>
      <c r="K9" s="188"/>
      <c r="L9" s="188"/>
      <c r="M9" s="188"/>
      <c r="N9" s="188"/>
      <c r="O9" s="188"/>
      <c r="P9" s="188"/>
      <c r="Q9" s="188"/>
      <c r="R9" s="188"/>
      <c r="S9" s="188"/>
      <c r="T9" s="188"/>
      <c r="U9" s="188"/>
      <c r="V9" s="189"/>
      <c r="W9" s="78"/>
      <c r="Y9" s="181" t="s">
        <v>10</v>
      </c>
      <c r="Z9" s="42" t="s">
        <v>827</v>
      </c>
      <c r="AC9" s="189"/>
      <c r="AD9" s="189"/>
    </row>
    <row r="10" spans="2:30" ht="12.75" customHeight="1" x14ac:dyDescent="0.2">
      <c r="B10" s="182"/>
      <c r="C10" s="187"/>
      <c r="D10" s="187"/>
      <c r="E10" s="184" t="s">
        <v>294</v>
      </c>
      <c r="F10" s="126">
        <v>86.039999999999992</v>
      </c>
      <c r="G10" s="188"/>
      <c r="H10" s="188"/>
      <c r="I10" s="188"/>
      <c r="J10" s="188"/>
      <c r="K10" s="188"/>
      <c r="L10" s="188"/>
      <c r="M10" s="188"/>
      <c r="N10" s="188"/>
      <c r="O10" s="188"/>
      <c r="P10" s="188"/>
      <c r="Q10" s="188"/>
      <c r="R10" s="188"/>
      <c r="S10" s="188"/>
      <c r="T10" s="188"/>
      <c r="U10" s="188"/>
      <c r="V10" s="189"/>
      <c r="W10" s="78"/>
      <c r="Y10" s="181" t="s">
        <v>11</v>
      </c>
      <c r="Z10" s="42" t="s">
        <v>828</v>
      </c>
      <c r="AC10" s="189"/>
      <c r="AD10" s="189"/>
    </row>
    <row r="11" spans="2:30" ht="12.75" customHeight="1" x14ac:dyDescent="0.2">
      <c r="B11" s="182"/>
      <c r="C11" s="187"/>
      <c r="D11" s="187"/>
      <c r="E11" s="184" t="s">
        <v>295</v>
      </c>
      <c r="F11" s="126">
        <v>73.02</v>
      </c>
      <c r="G11" s="188"/>
      <c r="H11" s="188"/>
      <c r="I11" s="188"/>
      <c r="J11" s="188"/>
      <c r="K11" s="188"/>
      <c r="L11" s="188"/>
      <c r="M11" s="188"/>
      <c r="N11" s="188"/>
      <c r="O11" s="188"/>
      <c r="P11" s="188"/>
      <c r="Q11" s="188"/>
      <c r="R11" s="188"/>
      <c r="S11" s="188"/>
      <c r="T11" s="188"/>
      <c r="U11" s="188"/>
      <c r="V11" s="189"/>
      <c r="W11" s="78"/>
      <c r="Y11" s="181" t="s">
        <v>12</v>
      </c>
      <c r="Z11" s="42" t="s">
        <v>829</v>
      </c>
      <c r="AC11" s="189"/>
      <c r="AD11" s="189"/>
    </row>
    <row r="12" spans="2:30" ht="12.75" customHeight="1" x14ac:dyDescent="0.2">
      <c r="B12" s="182"/>
      <c r="C12" s="187"/>
      <c r="D12" s="187"/>
      <c r="E12" s="184" t="s">
        <v>296</v>
      </c>
      <c r="F12" s="126">
        <v>791.6099999999999</v>
      </c>
      <c r="G12" s="188"/>
      <c r="H12" s="188"/>
      <c r="I12" s="188"/>
      <c r="J12" s="188"/>
      <c r="K12" s="188"/>
      <c r="L12" s="188"/>
      <c r="M12" s="188"/>
      <c r="N12" s="188"/>
      <c r="O12" s="188"/>
      <c r="P12" s="188"/>
      <c r="Q12" s="188"/>
      <c r="R12" s="188"/>
      <c r="S12" s="188"/>
      <c r="T12" s="188"/>
      <c r="U12" s="188"/>
      <c r="V12" s="189"/>
      <c r="W12" s="78"/>
      <c r="Y12" s="181" t="s">
        <v>13</v>
      </c>
      <c r="Z12" s="42" t="s">
        <v>830</v>
      </c>
      <c r="AC12" s="189"/>
      <c r="AD12" s="189"/>
    </row>
    <row r="13" spans="2:30" ht="12.75" customHeight="1" x14ac:dyDescent="0.2">
      <c r="B13" s="182"/>
      <c r="C13" s="187"/>
      <c r="D13" s="187"/>
      <c r="E13" s="184" t="s">
        <v>297</v>
      </c>
      <c r="F13" s="126">
        <v>476.90000000000003</v>
      </c>
      <c r="G13" s="188"/>
      <c r="H13" s="188"/>
      <c r="I13" s="188"/>
      <c r="J13" s="188"/>
      <c r="K13" s="188"/>
      <c r="L13" s="188"/>
      <c r="M13" s="188"/>
      <c r="N13" s="188"/>
      <c r="O13" s="188"/>
      <c r="P13" s="188"/>
      <c r="Q13" s="188"/>
      <c r="R13" s="188"/>
      <c r="S13" s="188"/>
      <c r="T13" s="188"/>
      <c r="U13" s="188"/>
      <c r="V13" s="189"/>
      <c r="W13" s="78"/>
      <c r="Y13" s="181" t="s">
        <v>14</v>
      </c>
      <c r="Z13" s="42" t="s">
        <v>831</v>
      </c>
      <c r="AC13" s="189"/>
      <c r="AD13" s="189"/>
    </row>
    <row r="14" spans="2:30" ht="12.75" customHeight="1" x14ac:dyDescent="0.2">
      <c r="B14" s="182"/>
      <c r="C14" s="187"/>
      <c r="D14" s="187"/>
      <c r="E14" s="184" t="s">
        <v>298</v>
      </c>
      <c r="F14" s="126">
        <v>321.45</v>
      </c>
      <c r="G14" s="188"/>
      <c r="H14" s="188"/>
      <c r="I14" s="188"/>
      <c r="J14" s="188"/>
      <c r="K14" s="188"/>
      <c r="L14" s="188"/>
      <c r="M14" s="188"/>
      <c r="N14" s="188"/>
      <c r="O14" s="188"/>
      <c r="P14" s="188"/>
      <c r="Q14" s="188"/>
      <c r="R14" s="188"/>
      <c r="S14" s="188"/>
      <c r="T14" s="188"/>
      <c r="U14" s="188"/>
      <c r="V14" s="189"/>
      <c r="W14" s="78"/>
      <c r="Y14" s="181" t="s">
        <v>15</v>
      </c>
      <c r="Z14" s="42" t="s">
        <v>832</v>
      </c>
      <c r="AC14" s="189"/>
      <c r="AD14" s="189"/>
    </row>
    <row r="15" spans="2:30" ht="12.75" customHeight="1" x14ac:dyDescent="0.2">
      <c r="B15" s="182"/>
      <c r="C15" s="187"/>
      <c r="D15" s="187"/>
      <c r="E15" s="184" t="s">
        <v>299</v>
      </c>
      <c r="F15" s="126">
        <v>477.65999999999991</v>
      </c>
      <c r="G15" s="188"/>
      <c r="H15" s="188"/>
      <c r="I15" s="188"/>
      <c r="J15" s="188"/>
      <c r="K15" s="188"/>
      <c r="L15" s="188"/>
      <c r="M15" s="188"/>
      <c r="N15" s="188"/>
      <c r="O15" s="188"/>
      <c r="P15" s="188"/>
      <c r="Q15" s="188"/>
      <c r="R15" s="188"/>
      <c r="S15" s="188"/>
      <c r="T15" s="188"/>
      <c r="U15" s="188"/>
      <c r="V15" s="189"/>
      <c r="W15" s="78"/>
      <c r="Y15" s="181" t="s">
        <v>16</v>
      </c>
      <c r="Z15" s="42" t="s">
        <v>833</v>
      </c>
      <c r="AC15" s="189"/>
      <c r="AD15" s="189"/>
    </row>
    <row r="16" spans="2:30" ht="12.75" customHeight="1" x14ac:dyDescent="0.2">
      <c r="B16" s="182"/>
      <c r="C16" s="187"/>
      <c r="D16" s="187"/>
      <c r="E16" s="184" t="s">
        <v>300</v>
      </c>
      <c r="F16" s="126">
        <v>78.080000000000013</v>
      </c>
      <c r="G16" s="188"/>
      <c r="H16" s="188"/>
      <c r="I16" s="188"/>
      <c r="J16" s="188"/>
      <c r="K16" s="188"/>
      <c r="L16" s="188"/>
      <c r="M16" s="188"/>
      <c r="N16" s="188"/>
      <c r="O16" s="188"/>
      <c r="P16" s="188"/>
      <c r="Q16" s="188"/>
      <c r="R16" s="188"/>
      <c r="S16" s="188"/>
      <c r="T16" s="188"/>
      <c r="U16" s="188"/>
      <c r="V16" s="189"/>
      <c r="W16" s="78"/>
      <c r="Y16" s="181" t="s">
        <v>17</v>
      </c>
      <c r="Z16" s="42" t="s">
        <v>834</v>
      </c>
      <c r="AC16" s="189"/>
      <c r="AD16" s="189"/>
    </row>
    <row r="17" spans="2:30" ht="12.75" customHeight="1" x14ac:dyDescent="0.2">
      <c r="B17" s="182"/>
      <c r="C17" s="187"/>
      <c r="D17" s="187"/>
      <c r="E17" s="184" t="s">
        <v>301</v>
      </c>
      <c r="F17" s="126">
        <v>11.53</v>
      </c>
      <c r="G17" s="188"/>
      <c r="H17" s="188"/>
      <c r="I17" s="188"/>
      <c r="J17" s="188"/>
      <c r="K17" s="188"/>
      <c r="L17" s="188"/>
      <c r="M17" s="188"/>
      <c r="N17" s="188"/>
      <c r="O17" s="188"/>
      <c r="P17" s="188"/>
      <c r="Q17" s="188"/>
      <c r="R17" s="188"/>
      <c r="S17" s="188"/>
      <c r="T17" s="188"/>
      <c r="U17" s="188"/>
      <c r="V17" s="189"/>
      <c r="W17" s="78"/>
      <c r="Y17" s="181" t="s">
        <v>18</v>
      </c>
      <c r="Z17" s="42" t="s">
        <v>835</v>
      </c>
      <c r="AC17" s="189"/>
      <c r="AD17" s="189"/>
    </row>
    <row r="18" spans="2:30" ht="12.75" customHeight="1" x14ac:dyDescent="0.2">
      <c r="B18" s="182"/>
      <c r="C18" s="187"/>
      <c r="D18" s="187"/>
      <c r="E18" s="184" t="s">
        <v>302</v>
      </c>
      <c r="F18" s="126">
        <v>1643.76</v>
      </c>
      <c r="G18" s="188"/>
      <c r="H18" s="188"/>
      <c r="I18" s="188"/>
      <c r="J18" s="188"/>
      <c r="K18" s="188"/>
      <c r="L18" s="188"/>
      <c r="M18" s="188"/>
      <c r="N18" s="188"/>
      <c r="O18" s="188"/>
      <c r="P18" s="188"/>
      <c r="Q18" s="188"/>
      <c r="R18" s="188"/>
      <c r="S18" s="188"/>
      <c r="T18" s="188"/>
      <c r="U18" s="188"/>
      <c r="V18" s="189"/>
      <c r="W18" s="78"/>
      <c r="Y18" s="181" t="s">
        <v>19</v>
      </c>
      <c r="Z18" s="42" t="s">
        <v>836</v>
      </c>
      <c r="AC18" s="189"/>
      <c r="AD18" s="189"/>
    </row>
    <row r="19" spans="2:30" ht="12.75" customHeight="1" x14ac:dyDescent="0.2">
      <c r="B19" s="182"/>
      <c r="C19" s="187"/>
      <c r="D19" s="187"/>
      <c r="E19" s="184" t="s">
        <v>303</v>
      </c>
      <c r="F19" s="126">
        <v>420.34999999999997</v>
      </c>
      <c r="G19" s="188"/>
      <c r="H19" s="188"/>
      <c r="I19" s="188"/>
      <c r="J19" s="188"/>
      <c r="K19" s="188"/>
      <c r="L19" s="188"/>
      <c r="M19" s="188"/>
      <c r="N19" s="188"/>
      <c r="O19" s="188"/>
      <c r="P19" s="188"/>
      <c r="Q19" s="188"/>
      <c r="R19" s="188"/>
      <c r="S19" s="188"/>
      <c r="T19" s="188"/>
      <c r="U19" s="188"/>
      <c r="V19" s="189"/>
      <c r="W19" s="78"/>
      <c r="Y19" s="181" t="s">
        <v>20</v>
      </c>
      <c r="Z19" s="42">
        <v>0</v>
      </c>
      <c r="AC19" s="189"/>
      <c r="AD19" s="189"/>
    </row>
    <row r="20" spans="2:30" ht="12.75" customHeight="1" x14ac:dyDescent="0.2">
      <c r="B20" s="182"/>
      <c r="C20" s="187"/>
      <c r="D20" s="187"/>
      <c r="E20" s="184" t="s">
        <v>304</v>
      </c>
      <c r="F20" s="126">
        <v>558.8599999999999</v>
      </c>
      <c r="G20" s="188"/>
      <c r="H20" s="188"/>
      <c r="I20" s="188"/>
      <c r="J20" s="188"/>
      <c r="K20" s="188"/>
      <c r="L20" s="188"/>
      <c r="M20" s="188"/>
      <c r="N20" s="188"/>
      <c r="O20" s="188"/>
      <c r="P20" s="188"/>
      <c r="Q20" s="188"/>
      <c r="R20" s="188"/>
      <c r="S20" s="188"/>
      <c r="T20" s="188"/>
      <c r="U20" s="188"/>
      <c r="V20" s="189"/>
      <c r="W20" s="78"/>
      <c r="Y20" s="181" t="s">
        <v>21</v>
      </c>
      <c r="Z20" s="42">
        <v>0</v>
      </c>
      <c r="AC20" s="189"/>
      <c r="AD20" s="189"/>
    </row>
    <row r="21" spans="2:30" ht="12.75" customHeight="1" x14ac:dyDescent="0.2">
      <c r="B21" s="182"/>
      <c r="C21" s="187"/>
      <c r="D21" s="187"/>
      <c r="E21" s="184" t="s">
        <v>305</v>
      </c>
      <c r="F21" s="126">
        <v>204.68</v>
      </c>
      <c r="G21" s="188"/>
      <c r="H21" s="188"/>
      <c r="I21" s="188"/>
      <c r="J21" s="188"/>
      <c r="K21" s="188"/>
      <c r="L21" s="188"/>
      <c r="M21" s="188"/>
      <c r="N21" s="188"/>
      <c r="O21" s="188"/>
      <c r="P21" s="188"/>
      <c r="Q21" s="188"/>
      <c r="R21" s="188"/>
      <c r="S21" s="188"/>
      <c r="T21" s="188"/>
      <c r="U21" s="188"/>
      <c r="V21" s="189"/>
      <c r="W21" s="78"/>
      <c r="Y21" s="181" t="s">
        <v>22</v>
      </c>
      <c r="Z21" s="42">
        <v>0</v>
      </c>
      <c r="AC21" s="189"/>
      <c r="AD21" s="189"/>
    </row>
    <row r="22" spans="2:30" ht="12.75" customHeight="1" x14ac:dyDescent="0.2">
      <c r="B22" s="182"/>
      <c r="C22" s="187"/>
      <c r="D22" s="187"/>
      <c r="E22" s="184" t="s">
        <v>306</v>
      </c>
      <c r="F22" s="126">
        <v>138.63999999999999</v>
      </c>
      <c r="G22" s="188"/>
      <c r="H22" s="188"/>
      <c r="I22" s="188"/>
      <c r="J22" s="188"/>
      <c r="K22" s="188"/>
      <c r="L22" s="188"/>
      <c r="M22" s="188"/>
      <c r="N22" s="188"/>
      <c r="O22" s="188"/>
      <c r="P22" s="188"/>
      <c r="Q22" s="188"/>
      <c r="R22" s="188"/>
      <c r="S22" s="188"/>
      <c r="T22" s="188"/>
      <c r="U22" s="188"/>
      <c r="V22" s="189"/>
      <c r="W22" s="78"/>
      <c r="AC22" s="189"/>
      <c r="AD22" s="189"/>
    </row>
    <row r="23" spans="2:30" ht="12.75" customHeight="1" x14ac:dyDescent="0.2">
      <c r="B23" s="182"/>
      <c r="C23" s="187"/>
      <c r="D23" s="187"/>
      <c r="E23" s="184" t="s">
        <v>307</v>
      </c>
      <c r="F23" s="126">
        <v>349.98999999999995</v>
      </c>
      <c r="G23" s="188"/>
      <c r="H23" s="188"/>
      <c r="I23" s="188"/>
      <c r="J23" s="188"/>
      <c r="K23" s="188"/>
      <c r="L23" s="188"/>
      <c r="M23" s="188"/>
      <c r="N23" s="188"/>
      <c r="O23" s="188"/>
      <c r="P23" s="188"/>
      <c r="Q23" s="188"/>
      <c r="R23" s="188"/>
      <c r="S23" s="188"/>
      <c r="T23" s="188"/>
      <c r="U23" s="188"/>
      <c r="V23" s="189"/>
      <c r="W23" s="78"/>
      <c r="AC23" s="189"/>
      <c r="AD23" s="189"/>
    </row>
    <row r="24" spans="2:30" ht="12.75" customHeight="1" x14ac:dyDescent="0.2">
      <c r="B24" s="182"/>
      <c r="C24" s="187"/>
      <c r="D24" s="187"/>
      <c r="E24" s="184" t="s">
        <v>308</v>
      </c>
      <c r="F24" s="126">
        <v>121.89</v>
      </c>
      <c r="G24" s="188"/>
      <c r="H24" s="188"/>
      <c r="I24" s="188"/>
      <c r="J24" s="188"/>
      <c r="K24" s="188"/>
      <c r="L24" s="188"/>
      <c r="M24" s="188"/>
      <c r="N24" s="188"/>
      <c r="O24" s="188"/>
      <c r="P24" s="188"/>
      <c r="Q24" s="188"/>
      <c r="R24" s="188"/>
      <c r="S24" s="188"/>
      <c r="T24" s="188"/>
      <c r="U24" s="188"/>
      <c r="V24" s="189"/>
      <c r="W24" s="78"/>
      <c r="AC24" s="189"/>
      <c r="AD24" s="189"/>
    </row>
    <row r="25" spans="2:30" ht="12.75" customHeight="1" x14ac:dyDescent="0.2">
      <c r="B25" s="182"/>
      <c r="C25" s="187"/>
      <c r="D25" s="187"/>
      <c r="E25" s="184" t="s">
        <v>309</v>
      </c>
      <c r="F25" s="126">
        <v>354.68</v>
      </c>
      <c r="G25" s="188"/>
      <c r="H25" s="188"/>
      <c r="I25" s="188"/>
      <c r="J25" s="188"/>
      <c r="K25" s="188"/>
      <c r="L25" s="188"/>
      <c r="M25" s="188"/>
      <c r="N25" s="188"/>
      <c r="O25" s="188"/>
      <c r="P25" s="188"/>
      <c r="Q25" s="188"/>
      <c r="R25" s="188"/>
      <c r="S25" s="188"/>
      <c r="T25" s="188"/>
      <c r="U25" s="188"/>
      <c r="V25" s="189"/>
      <c r="W25" s="78"/>
      <c r="AC25" s="189"/>
      <c r="AD25" s="189"/>
    </row>
    <row r="26" spans="2:30" ht="12.75" customHeight="1" x14ac:dyDescent="0.2">
      <c r="B26" s="182"/>
      <c r="C26" s="187"/>
      <c r="D26" s="187"/>
      <c r="E26" s="184" t="s">
        <v>310</v>
      </c>
      <c r="F26" s="126">
        <v>335.31</v>
      </c>
      <c r="G26" s="188"/>
      <c r="H26" s="188"/>
      <c r="I26" s="188"/>
      <c r="J26" s="188"/>
      <c r="K26" s="188"/>
      <c r="L26" s="188"/>
      <c r="M26" s="188"/>
      <c r="N26" s="188"/>
      <c r="O26" s="188"/>
      <c r="P26" s="188"/>
      <c r="Q26" s="188"/>
      <c r="R26" s="188"/>
      <c r="S26" s="188"/>
      <c r="T26" s="188"/>
      <c r="U26" s="188"/>
      <c r="V26" s="189"/>
      <c r="W26" s="78"/>
      <c r="AC26" s="189"/>
      <c r="AD26" s="189"/>
    </row>
    <row r="27" spans="2:30" ht="12.75" customHeight="1" x14ac:dyDescent="0.2">
      <c r="B27" s="182"/>
      <c r="C27" s="187"/>
      <c r="D27" s="187"/>
      <c r="E27" s="184" t="s">
        <v>311</v>
      </c>
      <c r="F27" s="126">
        <v>551.83999999999992</v>
      </c>
      <c r="G27" s="188"/>
      <c r="H27" s="188"/>
      <c r="I27" s="188"/>
      <c r="J27" s="188"/>
      <c r="K27" s="188"/>
      <c r="L27" s="188"/>
      <c r="M27" s="188"/>
      <c r="N27" s="188"/>
      <c r="O27" s="188"/>
      <c r="P27" s="188"/>
      <c r="Q27" s="188"/>
      <c r="R27" s="188"/>
      <c r="S27" s="188"/>
      <c r="T27" s="188"/>
      <c r="U27" s="188"/>
      <c r="V27" s="189"/>
      <c r="W27" s="78"/>
      <c r="AC27" s="189"/>
      <c r="AD27" s="189"/>
    </row>
    <row r="28" spans="2:30" ht="12.75" customHeight="1" x14ac:dyDescent="0.2">
      <c r="B28" s="182"/>
      <c r="C28" s="187"/>
      <c r="D28" s="187"/>
      <c r="E28" s="184" t="s">
        <v>312</v>
      </c>
      <c r="F28" s="126">
        <v>433.14</v>
      </c>
      <c r="G28" s="188"/>
      <c r="H28" s="188"/>
      <c r="I28" s="188"/>
      <c r="J28" s="188"/>
      <c r="K28" s="188"/>
      <c r="L28" s="188"/>
      <c r="M28" s="188"/>
      <c r="N28" s="188"/>
      <c r="O28" s="188"/>
      <c r="P28" s="188"/>
      <c r="Q28" s="188"/>
      <c r="R28" s="188"/>
      <c r="S28" s="188"/>
      <c r="T28" s="188"/>
      <c r="U28" s="188"/>
      <c r="V28" s="189"/>
      <c r="W28" s="78"/>
      <c r="AC28" s="189"/>
      <c r="AD28" s="189"/>
    </row>
    <row r="29" spans="2:30" ht="12.75" customHeight="1" x14ac:dyDescent="0.2">
      <c r="B29" s="182"/>
      <c r="C29" s="187"/>
      <c r="D29" s="187"/>
      <c r="E29" s="184" t="s">
        <v>313</v>
      </c>
      <c r="F29" s="126">
        <v>414.92999999999995</v>
      </c>
      <c r="G29" s="188"/>
      <c r="H29" s="188"/>
      <c r="I29" s="188"/>
      <c r="J29" s="188"/>
      <c r="K29" s="188"/>
      <c r="L29" s="188"/>
      <c r="M29" s="188"/>
      <c r="N29" s="188"/>
      <c r="O29" s="188"/>
      <c r="P29" s="188"/>
      <c r="Q29" s="188"/>
      <c r="R29" s="188"/>
      <c r="S29" s="188"/>
      <c r="T29" s="188"/>
      <c r="U29" s="188"/>
      <c r="V29" s="189"/>
      <c r="W29" s="78"/>
      <c r="AC29" s="189"/>
      <c r="AD29" s="189"/>
    </row>
    <row r="30" spans="2:30" ht="12.75" customHeight="1" x14ac:dyDescent="0.2">
      <c r="B30" s="182"/>
      <c r="C30" s="187"/>
      <c r="D30" s="187"/>
      <c r="E30" s="184" t="s">
        <v>314</v>
      </c>
      <c r="F30" s="126">
        <v>507.01000000000005</v>
      </c>
      <c r="G30" s="188"/>
      <c r="H30" s="188"/>
      <c r="I30" s="188"/>
      <c r="J30" s="188"/>
      <c r="K30" s="188"/>
      <c r="L30" s="188"/>
      <c r="M30" s="188"/>
      <c r="N30" s="188"/>
      <c r="O30" s="188"/>
      <c r="P30" s="188"/>
      <c r="Q30" s="188"/>
      <c r="R30" s="188"/>
      <c r="S30" s="188"/>
      <c r="T30" s="188"/>
      <c r="U30" s="188"/>
      <c r="V30" s="189"/>
      <c r="W30" s="78"/>
      <c r="AC30" s="189"/>
      <c r="AD30" s="189"/>
    </row>
    <row r="31" spans="2:30" ht="12.75" customHeight="1" x14ac:dyDescent="0.2">
      <c r="B31" s="182"/>
      <c r="C31" s="187"/>
      <c r="D31" s="187"/>
      <c r="E31" s="184" t="s">
        <v>315</v>
      </c>
      <c r="F31" s="126">
        <v>234.15999999999997</v>
      </c>
      <c r="G31" s="188"/>
      <c r="H31" s="188"/>
      <c r="I31" s="188"/>
      <c r="J31" s="188"/>
      <c r="K31" s="188"/>
      <c r="L31" s="188"/>
      <c r="M31" s="188"/>
      <c r="N31" s="188"/>
      <c r="O31" s="188"/>
      <c r="P31" s="188"/>
      <c r="Q31" s="188"/>
      <c r="R31" s="188"/>
      <c r="S31" s="188"/>
      <c r="T31" s="188"/>
      <c r="U31" s="188"/>
      <c r="V31" s="189"/>
      <c r="W31" s="78"/>
      <c r="AC31" s="189"/>
      <c r="AD31" s="189"/>
    </row>
    <row r="32" spans="2:30" ht="12.75" customHeight="1" x14ac:dyDescent="0.2">
      <c r="B32" s="182"/>
      <c r="C32" s="187"/>
      <c r="D32" s="187"/>
      <c r="E32" s="184" t="s">
        <v>316</v>
      </c>
      <c r="F32" s="126">
        <v>176.19</v>
      </c>
      <c r="G32" s="188"/>
      <c r="H32" s="188"/>
      <c r="I32" s="188"/>
      <c r="J32" s="188"/>
      <c r="K32" s="188"/>
      <c r="L32" s="188"/>
      <c r="M32" s="188"/>
      <c r="N32" s="188"/>
      <c r="O32" s="188"/>
      <c r="P32" s="188"/>
      <c r="Q32" s="188"/>
      <c r="R32" s="188"/>
      <c r="S32" s="188"/>
      <c r="T32" s="188"/>
      <c r="U32" s="188"/>
      <c r="V32" s="189"/>
      <c r="W32" s="78"/>
      <c r="AC32" s="189"/>
      <c r="AD32" s="189"/>
    </row>
    <row r="33" spans="2:30" ht="12.75" customHeight="1" x14ac:dyDescent="0.2">
      <c r="B33" s="182"/>
      <c r="C33" s="187"/>
      <c r="D33" s="187"/>
      <c r="E33" s="184" t="s">
        <v>317</v>
      </c>
      <c r="F33" s="126">
        <v>2.5500000000000003</v>
      </c>
      <c r="G33" s="188"/>
      <c r="H33" s="188"/>
      <c r="I33" s="188"/>
      <c r="J33" s="188"/>
      <c r="K33" s="188"/>
      <c r="L33" s="188"/>
      <c r="M33" s="188"/>
      <c r="N33" s="188"/>
      <c r="O33" s="188"/>
      <c r="P33" s="188"/>
      <c r="Q33" s="188"/>
      <c r="R33" s="188"/>
      <c r="S33" s="188"/>
      <c r="T33" s="188"/>
      <c r="U33" s="188"/>
      <c r="V33" s="189"/>
      <c r="W33" s="78"/>
      <c r="AC33" s="189"/>
      <c r="AD33" s="189"/>
    </row>
    <row r="34" spans="2:30" ht="12.75" customHeight="1" x14ac:dyDescent="0.2">
      <c r="B34" s="182"/>
      <c r="C34" s="187"/>
      <c r="D34" s="187"/>
      <c r="E34" s="184" t="s">
        <v>318</v>
      </c>
      <c r="F34" s="126">
        <v>5.0199999999999996</v>
      </c>
      <c r="G34" s="188"/>
      <c r="H34" s="188"/>
      <c r="I34" s="188"/>
      <c r="J34" s="188"/>
      <c r="K34" s="188"/>
      <c r="L34" s="188"/>
      <c r="M34" s="188"/>
      <c r="N34" s="188"/>
      <c r="O34" s="188"/>
      <c r="P34" s="188"/>
      <c r="Q34" s="188"/>
      <c r="R34" s="188"/>
      <c r="S34" s="188"/>
      <c r="T34" s="188"/>
      <c r="U34" s="188"/>
      <c r="V34" s="189"/>
      <c r="W34" s="78"/>
      <c r="AC34" s="189"/>
      <c r="AD34" s="189"/>
    </row>
    <row r="35" spans="2:30" ht="12.75" customHeight="1" x14ac:dyDescent="0.2">
      <c r="B35" s="182"/>
      <c r="C35" s="187"/>
      <c r="D35" s="187"/>
      <c r="E35" s="184" t="s">
        <v>319</v>
      </c>
      <c r="F35" s="126">
        <v>329.90999999999997</v>
      </c>
      <c r="G35" s="188"/>
      <c r="H35" s="188"/>
      <c r="I35" s="188"/>
      <c r="J35" s="188"/>
      <c r="K35" s="188"/>
      <c r="L35" s="188"/>
      <c r="M35" s="188"/>
      <c r="N35" s="188"/>
      <c r="O35" s="188"/>
      <c r="P35" s="188"/>
      <c r="Q35" s="188"/>
      <c r="R35" s="188"/>
      <c r="S35" s="188"/>
      <c r="T35" s="188"/>
      <c r="U35" s="188"/>
      <c r="V35" s="189"/>
      <c r="W35" s="78"/>
      <c r="AC35" s="189"/>
      <c r="AD35" s="189"/>
    </row>
    <row r="36" spans="2:30" ht="12.75" customHeight="1" x14ac:dyDescent="0.2">
      <c r="B36" s="182"/>
      <c r="C36" s="187"/>
      <c r="D36" s="187"/>
      <c r="E36" s="184" t="s">
        <v>320</v>
      </c>
      <c r="F36" s="126">
        <v>718.57</v>
      </c>
      <c r="G36" s="188"/>
      <c r="H36" s="188"/>
      <c r="I36" s="188"/>
      <c r="J36" s="188"/>
      <c r="K36" s="188"/>
      <c r="L36" s="188"/>
      <c r="M36" s="188"/>
      <c r="N36" s="188"/>
      <c r="O36" s="188"/>
      <c r="P36" s="188"/>
      <c r="Q36" s="188"/>
      <c r="R36" s="188"/>
      <c r="S36" s="188"/>
      <c r="T36" s="188"/>
      <c r="U36" s="188"/>
      <c r="V36" s="189"/>
      <c r="W36" s="78"/>
      <c r="AC36" s="189"/>
      <c r="AD36" s="189"/>
    </row>
    <row r="37" spans="2:30" ht="12.75" customHeight="1" x14ac:dyDescent="0.2">
      <c r="B37" s="182"/>
      <c r="C37" s="187"/>
      <c r="D37" s="187"/>
      <c r="E37" s="184" t="s">
        <v>321</v>
      </c>
      <c r="F37" s="126">
        <v>621.98</v>
      </c>
      <c r="G37" s="188"/>
      <c r="H37" s="188"/>
      <c r="I37" s="188"/>
      <c r="J37" s="188"/>
      <c r="K37" s="188"/>
      <c r="L37" s="188"/>
      <c r="M37" s="188"/>
      <c r="N37" s="188"/>
      <c r="O37" s="188"/>
      <c r="P37" s="188"/>
      <c r="Q37" s="188"/>
      <c r="R37" s="188"/>
      <c r="S37" s="188"/>
      <c r="T37" s="188"/>
      <c r="U37" s="188"/>
      <c r="V37" s="189"/>
      <c r="W37" s="78"/>
      <c r="AC37" s="189"/>
      <c r="AD37" s="189"/>
    </row>
    <row r="38" spans="2:30" ht="12.75" customHeight="1" x14ac:dyDescent="0.2">
      <c r="B38" s="182"/>
      <c r="C38" s="187"/>
      <c r="D38" s="187"/>
      <c r="E38" s="184" t="s">
        <v>322</v>
      </c>
      <c r="F38" s="126">
        <v>519.93000000000006</v>
      </c>
      <c r="G38" s="188"/>
      <c r="H38" s="188"/>
      <c r="I38" s="188"/>
      <c r="J38" s="188"/>
      <c r="K38" s="188"/>
      <c r="L38" s="188"/>
      <c r="M38" s="188"/>
      <c r="N38" s="188"/>
      <c r="O38" s="188"/>
      <c r="P38" s="188"/>
      <c r="Q38" s="188"/>
      <c r="R38" s="188"/>
      <c r="S38" s="188"/>
      <c r="T38" s="188"/>
      <c r="U38" s="188"/>
      <c r="V38" s="189"/>
      <c r="W38" s="78"/>
      <c r="AC38" s="189"/>
      <c r="AD38" s="189"/>
    </row>
    <row r="39" spans="2:30" ht="12.75" customHeight="1" x14ac:dyDescent="0.2">
      <c r="B39" s="182"/>
      <c r="C39" s="187"/>
      <c r="D39" s="187"/>
      <c r="E39" s="184" t="s">
        <v>323</v>
      </c>
      <c r="F39" s="126">
        <v>158.69999999999999</v>
      </c>
      <c r="G39" s="188"/>
      <c r="H39" s="188"/>
      <c r="I39" s="188"/>
      <c r="J39" s="188"/>
      <c r="K39" s="188"/>
      <c r="L39" s="188"/>
      <c r="M39" s="188"/>
      <c r="N39" s="188"/>
      <c r="O39" s="188"/>
      <c r="P39" s="188"/>
      <c r="Q39" s="188"/>
      <c r="R39" s="188"/>
      <c r="S39" s="188"/>
      <c r="T39" s="188"/>
      <c r="U39" s="188"/>
      <c r="V39" s="189"/>
      <c r="W39" s="78"/>
      <c r="AC39" s="189"/>
      <c r="AD39" s="189"/>
    </row>
    <row r="40" spans="2:30" ht="12.75" customHeight="1" x14ac:dyDescent="0.2">
      <c r="B40" s="182"/>
      <c r="C40" s="187"/>
      <c r="D40" s="187"/>
      <c r="E40" s="184" t="s">
        <v>324</v>
      </c>
      <c r="F40" s="126">
        <v>464.16</v>
      </c>
      <c r="G40" s="188"/>
      <c r="H40" s="188"/>
      <c r="I40" s="188"/>
      <c r="J40" s="188"/>
      <c r="K40" s="188"/>
      <c r="L40" s="188"/>
      <c r="M40" s="188"/>
      <c r="N40" s="188"/>
      <c r="O40" s="188"/>
      <c r="P40" s="188"/>
      <c r="Q40" s="188"/>
      <c r="R40" s="188"/>
      <c r="S40" s="188"/>
      <c r="T40" s="188"/>
      <c r="U40" s="188"/>
      <c r="V40" s="189"/>
      <c r="W40" s="78"/>
      <c r="AC40" s="189"/>
      <c r="AD40" s="189"/>
    </row>
    <row r="41" spans="2:30" ht="12.75" customHeight="1" x14ac:dyDescent="0.2">
      <c r="B41" s="182"/>
      <c r="C41" s="187"/>
      <c r="D41" s="187"/>
      <c r="E41" s="184" t="s">
        <v>325</v>
      </c>
      <c r="F41" s="126">
        <v>484.59000000000003</v>
      </c>
      <c r="G41" s="188"/>
      <c r="H41" s="188"/>
      <c r="I41" s="188"/>
      <c r="J41" s="188"/>
      <c r="K41" s="188"/>
      <c r="L41" s="188"/>
      <c r="M41" s="188"/>
      <c r="N41" s="188"/>
      <c r="O41" s="188"/>
      <c r="P41" s="188"/>
      <c r="Q41" s="188"/>
      <c r="R41" s="188"/>
      <c r="S41" s="188"/>
      <c r="T41" s="188"/>
      <c r="U41" s="188"/>
      <c r="V41" s="189"/>
      <c r="W41" s="78"/>
      <c r="AC41" s="189"/>
      <c r="AD41" s="189"/>
    </row>
    <row r="42" spans="2:30" ht="12.75" customHeight="1" x14ac:dyDescent="0.2">
      <c r="B42" s="182"/>
      <c r="C42" s="187"/>
      <c r="D42" s="187"/>
      <c r="E42" s="184" t="s">
        <v>326</v>
      </c>
      <c r="F42" s="126">
        <v>282.41999999999996</v>
      </c>
      <c r="G42" s="188"/>
      <c r="H42" s="188"/>
      <c r="I42" s="188"/>
      <c r="J42" s="188"/>
      <c r="K42" s="188"/>
      <c r="L42" s="188"/>
      <c r="M42" s="188"/>
      <c r="N42" s="188"/>
      <c r="O42" s="188"/>
      <c r="P42" s="188"/>
      <c r="Q42" s="188"/>
      <c r="R42" s="188"/>
      <c r="S42" s="188"/>
      <c r="T42" s="188"/>
      <c r="U42" s="188"/>
      <c r="V42" s="189"/>
      <c r="W42" s="78"/>
      <c r="AC42" s="189"/>
      <c r="AD42" s="189"/>
    </row>
    <row r="43" spans="2:30" ht="12.75" customHeight="1" x14ac:dyDescent="0.2">
      <c r="B43" s="182"/>
      <c r="C43" s="187"/>
      <c r="D43" s="187"/>
      <c r="E43" s="184" t="s">
        <v>327</v>
      </c>
      <c r="F43" s="126">
        <v>363.60999999999996</v>
      </c>
      <c r="G43" s="188"/>
      <c r="H43" s="188"/>
      <c r="I43" s="188"/>
      <c r="J43" s="188"/>
      <c r="K43" s="188"/>
      <c r="L43" s="188"/>
      <c r="M43" s="188"/>
      <c r="N43" s="188"/>
      <c r="O43" s="188"/>
      <c r="P43" s="188"/>
      <c r="Q43" s="188"/>
      <c r="R43" s="188"/>
      <c r="S43" s="188"/>
      <c r="T43" s="188"/>
      <c r="U43" s="188"/>
      <c r="V43" s="189"/>
      <c r="W43" s="78"/>
      <c r="AC43" s="189"/>
      <c r="AD43" s="189"/>
    </row>
    <row r="44" spans="2:30" ht="12.75" customHeight="1" x14ac:dyDescent="0.2">
      <c r="B44" s="182"/>
      <c r="C44" s="187"/>
      <c r="D44" s="187"/>
      <c r="E44" s="184" t="s">
        <v>328</v>
      </c>
      <c r="F44" s="126">
        <v>94.85</v>
      </c>
      <c r="G44" s="188"/>
      <c r="H44" s="188"/>
      <c r="I44" s="188"/>
      <c r="J44" s="188"/>
      <c r="K44" s="188"/>
      <c r="L44" s="188"/>
      <c r="M44" s="188"/>
      <c r="N44" s="188"/>
      <c r="O44" s="188"/>
      <c r="P44" s="188"/>
      <c r="Q44" s="188"/>
      <c r="R44" s="188"/>
      <c r="S44" s="188"/>
      <c r="T44" s="188"/>
      <c r="U44" s="188"/>
      <c r="V44" s="189"/>
      <c r="W44" s="78"/>
      <c r="AC44" s="189"/>
      <c r="AD44" s="189"/>
    </row>
    <row r="45" spans="2:30" ht="12.75" customHeight="1" x14ac:dyDescent="0.2">
      <c r="B45" s="182"/>
      <c r="C45" s="187"/>
      <c r="D45" s="187"/>
      <c r="E45" s="184" t="s">
        <v>329</v>
      </c>
      <c r="F45" s="126">
        <v>72.78</v>
      </c>
      <c r="G45" s="188"/>
      <c r="H45" s="188"/>
      <c r="I45" s="188"/>
      <c r="J45" s="188"/>
      <c r="K45" s="188"/>
      <c r="L45" s="188"/>
      <c r="M45" s="188"/>
      <c r="N45" s="188"/>
      <c r="O45" s="188"/>
      <c r="P45" s="188"/>
      <c r="Q45" s="188"/>
      <c r="R45" s="188"/>
      <c r="S45" s="188"/>
      <c r="T45" s="188"/>
      <c r="U45" s="188"/>
      <c r="V45" s="189"/>
      <c r="W45" s="78"/>
      <c r="AC45" s="189"/>
      <c r="AD45" s="189"/>
    </row>
    <row r="46" spans="2:30" ht="12.75" customHeight="1" x14ac:dyDescent="0.2">
      <c r="B46" s="182"/>
      <c r="C46" s="187"/>
      <c r="D46" s="187"/>
      <c r="E46" s="184" t="s">
        <v>330</v>
      </c>
      <c r="F46" s="126">
        <v>691.09000000000015</v>
      </c>
      <c r="G46" s="188"/>
      <c r="H46" s="188"/>
      <c r="I46" s="188"/>
      <c r="J46" s="188"/>
      <c r="K46" s="188"/>
      <c r="L46" s="188"/>
      <c r="M46" s="188"/>
      <c r="N46" s="188"/>
      <c r="O46" s="188"/>
      <c r="P46" s="188"/>
      <c r="Q46" s="188"/>
      <c r="R46" s="188"/>
      <c r="S46" s="188"/>
      <c r="T46" s="188"/>
      <c r="U46" s="188"/>
      <c r="V46" s="189"/>
      <c r="W46" s="78"/>
      <c r="AC46" s="189"/>
      <c r="AD46" s="189"/>
    </row>
    <row r="47" spans="2:30" ht="12.75" customHeight="1" x14ac:dyDescent="0.2">
      <c r="B47" s="182"/>
      <c r="C47" s="187"/>
      <c r="D47" s="187"/>
      <c r="E47" s="184" t="s">
        <v>331</v>
      </c>
      <c r="F47" s="126">
        <v>502.2</v>
      </c>
      <c r="G47" s="188"/>
      <c r="H47" s="188"/>
      <c r="I47" s="188"/>
      <c r="J47" s="188"/>
      <c r="K47" s="188"/>
      <c r="L47" s="188"/>
      <c r="M47" s="188"/>
      <c r="N47" s="188"/>
      <c r="O47" s="188"/>
      <c r="P47" s="188"/>
      <c r="Q47" s="188"/>
      <c r="R47" s="188"/>
      <c r="S47" s="188"/>
      <c r="T47" s="188"/>
      <c r="U47" s="188"/>
      <c r="V47" s="189"/>
      <c r="W47" s="78"/>
      <c r="AC47" s="189"/>
      <c r="AD47" s="189"/>
    </row>
    <row r="48" spans="2:30" ht="12.75" customHeight="1" x14ac:dyDescent="0.2">
      <c r="B48" s="182"/>
      <c r="C48" s="187"/>
      <c r="D48" s="187"/>
      <c r="E48" s="184" t="s">
        <v>332</v>
      </c>
      <c r="F48" s="126">
        <v>860.89</v>
      </c>
      <c r="G48" s="188"/>
      <c r="H48" s="188"/>
      <c r="I48" s="188"/>
      <c r="J48" s="188"/>
      <c r="K48" s="188"/>
      <c r="L48" s="188"/>
      <c r="M48" s="188"/>
      <c r="N48" s="188"/>
      <c r="O48" s="188"/>
      <c r="P48" s="188"/>
      <c r="Q48" s="188"/>
      <c r="R48" s="188"/>
      <c r="S48" s="188"/>
      <c r="T48" s="188"/>
      <c r="U48" s="188"/>
      <c r="V48" s="189"/>
      <c r="W48" s="78"/>
      <c r="AC48" s="189"/>
      <c r="AD48" s="189"/>
    </row>
    <row r="49" spans="2:30" ht="12.75" customHeight="1" x14ac:dyDescent="0.2">
      <c r="B49" s="182"/>
      <c r="C49" s="187"/>
      <c r="D49" s="187"/>
      <c r="E49" s="184" t="s">
        <v>333</v>
      </c>
      <c r="F49" s="126">
        <v>223.32</v>
      </c>
      <c r="G49" s="188"/>
      <c r="H49" s="188"/>
      <c r="I49" s="188"/>
      <c r="J49" s="188"/>
      <c r="K49" s="188"/>
      <c r="L49" s="188"/>
      <c r="M49" s="188"/>
      <c r="N49" s="188"/>
      <c r="O49" s="188"/>
      <c r="P49" s="188"/>
      <c r="Q49" s="188"/>
      <c r="R49" s="188"/>
      <c r="S49" s="188"/>
      <c r="T49" s="188"/>
      <c r="U49" s="188"/>
      <c r="V49" s="189"/>
      <c r="W49" s="78"/>
      <c r="AC49" s="189"/>
      <c r="AD49" s="189"/>
    </row>
    <row r="50" spans="2:30" ht="12.75" customHeight="1" x14ac:dyDescent="0.2">
      <c r="B50" s="182"/>
      <c r="C50" s="187"/>
      <c r="D50" s="187"/>
      <c r="E50" s="184" t="s">
        <v>334</v>
      </c>
      <c r="F50" s="126">
        <v>33.03</v>
      </c>
      <c r="G50" s="188"/>
      <c r="H50" s="188"/>
      <c r="I50" s="188"/>
      <c r="J50" s="188"/>
      <c r="K50" s="188"/>
      <c r="L50" s="188"/>
      <c r="M50" s="188"/>
      <c r="N50" s="188"/>
      <c r="O50" s="188"/>
      <c r="P50" s="188"/>
      <c r="Q50" s="188"/>
      <c r="R50" s="188"/>
      <c r="S50" s="188"/>
      <c r="T50" s="188"/>
      <c r="U50" s="188"/>
      <c r="V50" s="189"/>
      <c r="W50" s="78"/>
      <c r="AC50" s="189"/>
      <c r="AD50" s="189"/>
    </row>
    <row r="51" spans="2:30" ht="12.75" customHeight="1" x14ac:dyDescent="0.2">
      <c r="B51" s="182"/>
      <c r="C51" s="187"/>
      <c r="D51" s="187"/>
      <c r="E51" s="184" t="s">
        <v>335</v>
      </c>
      <c r="F51" s="126">
        <v>45.86</v>
      </c>
      <c r="G51" s="188"/>
      <c r="H51" s="188"/>
      <c r="I51" s="188"/>
      <c r="J51" s="188"/>
      <c r="K51" s="188"/>
      <c r="L51" s="188"/>
      <c r="M51" s="188"/>
      <c r="N51" s="188"/>
      <c r="O51" s="188"/>
      <c r="P51" s="188"/>
      <c r="Q51" s="188"/>
      <c r="R51" s="188"/>
      <c r="S51" s="188"/>
      <c r="T51" s="188"/>
      <c r="U51" s="188"/>
      <c r="V51" s="189"/>
      <c r="W51" s="78"/>
      <c r="AC51" s="189"/>
      <c r="AD51" s="189"/>
    </row>
    <row r="52" spans="2:30" ht="12.75" customHeight="1" x14ac:dyDescent="0.2">
      <c r="B52" s="182"/>
      <c r="C52" s="187"/>
      <c r="D52" s="187"/>
      <c r="E52" s="184" t="s">
        <v>336</v>
      </c>
      <c r="F52" s="126">
        <v>598.37</v>
      </c>
      <c r="G52" s="188"/>
      <c r="H52" s="188"/>
      <c r="I52" s="188"/>
      <c r="J52" s="188"/>
      <c r="K52" s="188"/>
      <c r="L52" s="188"/>
      <c r="M52" s="188"/>
      <c r="N52" s="188"/>
      <c r="O52" s="188"/>
      <c r="P52" s="188"/>
      <c r="Q52" s="188"/>
      <c r="R52" s="188"/>
      <c r="S52" s="188"/>
      <c r="T52" s="188"/>
      <c r="U52" s="188"/>
      <c r="V52" s="189"/>
      <c r="W52" s="78"/>
      <c r="AC52" s="189"/>
      <c r="AD52" s="189"/>
    </row>
    <row r="53" spans="2:30" ht="12.75" customHeight="1" x14ac:dyDescent="0.2">
      <c r="B53" s="182"/>
      <c r="C53" s="187"/>
      <c r="D53" s="187"/>
      <c r="E53" s="184" t="s">
        <v>337</v>
      </c>
      <c r="F53" s="126">
        <v>106.91000000000001</v>
      </c>
      <c r="G53" s="188"/>
      <c r="H53" s="188"/>
      <c r="I53" s="188"/>
      <c r="J53" s="188"/>
      <c r="K53" s="188"/>
      <c r="L53" s="188"/>
      <c r="M53" s="188"/>
      <c r="N53" s="188"/>
      <c r="O53" s="188"/>
      <c r="P53" s="188"/>
      <c r="Q53" s="188"/>
      <c r="R53" s="188"/>
      <c r="S53" s="188"/>
      <c r="T53" s="188"/>
      <c r="U53" s="188"/>
      <c r="V53" s="189"/>
      <c r="W53" s="78"/>
      <c r="AC53" s="189"/>
      <c r="AD53" s="189"/>
    </row>
    <row r="54" spans="2:30" ht="12.75" customHeight="1" x14ac:dyDescent="0.2">
      <c r="B54" s="182"/>
      <c r="C54" s="187"/>
      <c r="D54" s="187"/>
      <c r="E54" s="184" t="s">
        <v>338</v>
      </c>
      <c r="F54" s="126">
        <v>245.29</v>
      </c>
      <c r="G54" s="188"/>
      <c r="H54" s="188"/>
      <c r="I54" s="188"/>
      <c r="J54" s="188"/>
      <c r="K54" s="188"/>
      <c r="L54" s="188"/>
      <c r="M54" s="188"/>
      <c r="N54" s="188"/>
      <c r="O54" s="188"/>
      <c r="P54" s="188"/>
      <c r="Q54" s="188"/>
      <c r="R54" s="188"/>
      <c r="S54" s="188"/>
      <c r="T54" s="188"/>
      <c r="U54" s="188"/>
      <c r="V54" s="189"/>
      <c r="W54" s="78"/>
      <c r="AC54" s="189"/>
      <c r="AD54" s="189"/>
    </row>
    <row r="55" spans="2:30" ht="12.75" customHeight="1" x14ac:dyDescent="0.2">
      <c r="B55" s="182"/>
      <c r="C55" s="187"/>
      <c r="D55" s="187"/>
      <c r="E55" s="184" t="s">
        <v>339</v>
      </c>
      <c r="F55" s="126">
        <v>251.97</v>
      </c>
      <c r="G55" s="188"/>
      <c r="H55" s="188"/>
      <c r="I55" s="188"/>
      <c r="J55" s="188"/>
      <c r="K55" s="188"/>
      <c r="L55" s="188"/>
      <c r="M55" s="188"/>
      <c r="N55" s="188"/>
      <c r="O55" s="188"/>
      <c r="P55" s="188"/>
      <c r="Q55" s="188"/>
      <c r="R55" s="188"/>
      <c r="S55" s="188"/>
      <c r="T55" s="188"/>
      <c r="U55" s="188"/>
      <c r="V55" s="189"/>
      <c r="W55" s="78"/>
      <c r="AC55" s="189"/>
      <c r="AD55" s="189"/>
    </row>
    <row r="56" spans="2:30" ht="12.75" customHeight="1" x14ac:dyDescent="0.2">
      <c r="B56" s="182"/>
      <c r="C56" s="187"/>
      <c r="D56" s="187"/>
      <c r="E56" s="184" t="s">
        <v>340</v>
      </c>
      <c r="F56" s="126">
        <v>479.35</v>
      </c>
      <c r="G56" s="188"/>
      <c r="H56" s="188"/>
      <c r="I56" s="188"/>
      <c r="J56" s="188"/>
      <c r="K56" s="188"/>
      <c r="L56" s="188"/>
      <c r="M56" s="188"/>
      <c r="N56" s="188"/>
      <c r="O56" s="188"/>
      <c r="P56" s="188"/>
      <c r="Q56" s="188"/>
      <c r="R56" s="188"/>
      <c r="S56" s="188"/>
      <c r="T56" s="188"/>
      <c r="U56" s="188"/>
      <c r="V56" s="189"/>
      <c r="W56" s="78"/>
      <c r="AC56" s="189"/>
      <c r="AD56" s="189"/>
    </row>
    <row r="57" spans="2:30" ht="12.75" customHeight="1" x14ac:dyDescent="0.2">
      <c r="B57" s="182"/>
      <c r="C57" s="187"/>
      <c r="D57" s="187"/>
      <c r="E57" s="184" t="s">
        <v>341</v>
      </c>
      <c r="F57" s="126">
        <v>569.35</v>
      </c>
      <c r="G57" s="188"/>
      <c r="H57" s="188"/>
      <c r="I57" s="188"/>
      <c r="J57" s="188"/>
      <c r="K57" s="188"/>
      <c r="L57" s="188"/>
      <c r="M57" s="188"/>
      <c r="N57" s="188"/>
      <c r="O57" s="188"/>
      <c r="P57" s="188"/>
      <c r="Q57" s="188"/>
      <c r="R57" s="188"/>
      <c r="S57" s="188"/>
      <c r="T57" s="188"/>
      <c r="U57" s="188"/>
      <c r="V57" s="189"/>
      <c r="W57" s="78"/>
      <c r="AC57" s="189"/>
      <c r="AD57" s="189"/>
    </row>
    <row r="58" spans="2:30" ht="12.75" customHeight="1" x14ac:dyDescent="0.2">
      <c r="B58" s="182"/>
      <c r="C58" s="187"/>
      <c r="D58" s="187"/>
      <c r="E58" s="184" t="s">
        <v>342</v>
      </c>
      <c r="F58" s="126">
        <v>351.08</v>
      </c>
      <c r="G58" s="188"/>
      <c r="H58" s="188"/>
      <c r="I58" s="188"/>
      <c r="J58" s="188"/>
      <c r="K58" s="188"/>
      <c r="L58" s="188"/>
      <c r="M58" s="188"/>
      <c r="N58" s="188"/>
      <c r="O58" s="188"/>
      <c r="P58" s="188"/>
      <c r="Q58" s="188"/>
      <c r="R58" s="188"/>
      <c r="S58" s="188"/>
      <c r="T58" s="188"/>
      <c r="U58" s="188"/>
      <c r="V58" s="189"/>
      <c r="W58" s="78"/>
      <c r="AC58" s="189"/>
      <c r="AD58" s="189"/>
    </row>
    <row r="59" spans="2:30" ht="12.75" customHeight="1" x14ac:dyDescent="0.2">
      <c r="B59" s="182"/>
      <c r="C59" s="187"/>
      <c r="D59" s="187"/>
      <c r="E59" s="184" t="s">
        <v>343</v>
      </c>
      <c r="F59" s="126">
        <v>641.07999999999993</v>
      </c>
      <c r="G59" s="188"/>
      <c r="H59" s="188"/>
      <c r="I59" s="188"/>
      <c r="J59" s="188"/>
      <c r="K59" s="188"/>
      <c r="L59" s="188"/>
      <c r="M59" s="188"/>
      <c r="N59" s="188"/>
      <c r="O59" s="188"/>
      <c r="P59" s="188"/>
      <c r="Q59" s="188"/>
      <c r="R59" s="188"/>
      <c r="S59" s="188"/>
      <c r="T59" s="188"/>
      <c r="U59" s="188"/>
      <c r="V59" s="189"/>
      <c r="W59" s="78"/>
      <c r="AC59" s="189"/>
      <c r="AD59" s="189"/>
    </row>
    <row r="60" spans="2:30" ht="12.75" customHeight="1" x14ac:dyDescent="0.2">
      <c r="B60" s="182"/>
      <c r="C60" s="187"/>
      <c r="D60" s="187"/>
      <c r="E60" s="184" t="s">
        <v>344</v>
      </c>
      <c r="F60" s="126">
        <v>1717.1499999999999</v>
      </c>
      <c r="G60" s="188"/>
      <c r="H60" s="188"/>
      <c r="I60" s="188"/>
      <c r="J60" s="188"/>
      <c r="K60" s="188"/>
      <c r="L60" s="188"/>
      <c r="M60" s="188"/>
      <c r="N60" s="188"/>
      <c r="O60" s="188"/>
      <c r="P60" s="188"/>
      <c r="Q60" s="188"/>
      <c r="R60" s="188"/>
      <c r="S60" s="188"/>
      <c r="T60" s="188"/>
      <c r="U60" s="188"/>
      <c r="V60" s="189"/>
      <c r="W60" s="78"/>
      <c r="AC60" s="189"/>
      <c r="AD60" s="189"/>
    </row>
    <row r="61" spans="2:30" ht="12.75" customHeight="1" x14ac:dyDescent="0.2">
      <c r="B61" s="182"/>
      <c r="C61" s="187"/>
      <c r="D61" s="187"/>
      <c r="E61" s="184" t="s">
        <v>345</v>
      </c>
      <c r="F61" s="126">
        <v>879.15000000000009</v>
      </c>
      <c r="G61" s="188"/>
      <c r="H61" s="188"/>
      <c r="I61" s="188"/>
      <c r="J61" s="188"/>
      <c r="K61" s="188"/>
      <c r="L61" s="188"/>
      <c r="M61" s="188"/>
      <c r="N61" s="188"/>
      <c r="O61" s="188"/>
      <c r="P61" s="188"/>
      <c r="Q61" s="188"/>
      <c r="R61" s="188"/>
      <c r="S61" s="188"/>
      <c r="T61" s="188"/>
      <c r="U61" s="188"/>
      <c r="V61" s="189"/>
      <c r="W61" s="78"/>
      <c r="AC61" s="189"/>
      <c r="AD61" s="189"/>
    </row>
    <row r="62" spans="2:30" ht="12.75" customHeight="1" x14ac:dyDescent="0.2">
      <c r="B62" s="182"/>
      <c r="C62" s="187"/>
      <c r="D62" s="187"/>
      <c r="E62" s="184" t="s">
        <v>346</v>
      </c>
      <c r="F62" s="126">
        <v>362.58000000000004</v>
      </c>
      <c r="G62" s="188"/>
      <c r="H62" s="188"/>
      <c r="I62" s="188"/>
      <c r="J62" s="188"/>
      <c r="K62" s="188"/>
      <c r="L62" s="188"/>
      <c r="M62" s="188"/>
      <c r="N62" s="188"/>
      <c r="O62" s="188"/>
      <c r="P62" s="188"/>
      <c r="Q62" s="188"/>
      <c r="R62" s="188"/>
      <c r="S62" s="188"/>
      <c r="T62" s="188"/>
      <c r="U62" s="188"/>
      <c r="V62" s="189"/>
      <c r="W62" s="78"/>
      <c r="AC62" s="189"/>
      <c r="AD62" s="189"/>
    </row>
    <row r="63" spans="2:30" ht="12.75" customHeight="1" x14ac:dyDescent="0.2">
      <c r="B63" s="182"/>
      <c r="C63" s="187"/>
      <c r="D63" s="187"/>
      <c r="E63" s="184" t="s">
        <v>347</v>
      </c>
      <c r="F63" s="126">
        <v>883.69</v>
      </c>
      <c r="G63" s="188"/>
      <c r="H63" s="188"/>
      <c r="I63" s="188"/>
      <c r="J63" s="188"/>
      <c r="K63" s="188"/>
      <c r="L63" s="188"/>
      <c r="M63" s="188"/>
      <c r="N63" s="188"/>
      <c r="O63" s="188"/>
      <c r="P63" s="188"/>
      <c r="Q63" s="188"/>
      <c r="R63" s="188"/>
      <c r="S63" s="188"/>
      <c r="T63" s="188"/>
      <c r="U63" s="188"/>
      <c r="V63" s="189"/>
      <c r="W63" s="78"/>
      <c r="AC63" s="189"/>
      <c r="AD63" s="189"/>
    </row>
    <row r="64" spans="2:30" ht="12.75" customHeight="1" x14ac:dyDescent="0.2">
      <c r="B64" s="182"/>
      <c r="C64" s="187"/>
      <c r="D64" s="187"/>
      <c r="E64" s="184" t="s">
        <v>348</v>
      </c>
      <c r="F64" s="126">
        <v>165.04000000000002</v>
      </c>
      <c r="G64" s="188"/>
      <c r="H64" s="188"/>
      <c r="I64" s="188"/>
      <c r="J64" s="188"/>
      <c r="K64" s="188"/>
      <c r="L64" s="188"/>
      <c r="M64" s="188"/>
      <c r="N64" s="188"/>
      <c r="O64" s="188"/>
      <c r="P64" s="188"/>
      <c r="Q64" s="188"/>
      <c r="R64" s="188"/>
      <c r="S64" s="188"/>
      <c r="T64" s="188"/>
      <c r="U64" s="188"/>
      <c r="V64" s="189"/>
      <c r="W64" s="78"/>
      <c r="AC64" s="189"/>
      <c r="AD64" s="189"/>
    </row>
    <row r="65" spans="2:30" ht="12.75" customHeight="1" x14ac:dyDescent="0.2">
      <c r="B65" s="182"/>
      <c r="C65" s="187"/>
      <c r="D65" s="187"/>
      <c r="E65" s="184" t="s">
        <v>349</v>
      </c>
      <c r="F65" s="126">
        <v>1057.6199999999999</v>
      </c>
      <c r="G65" s="188"/>
      <c r="H65" s="188"/>
      <c r="I65" s="188"/>
      <c r="J65" s="188"/>
      <c r="K65" s="188"/>
      <c r="L65" s="188"/>
      <c r="M65" s="188"/>
      <c r="N65" s="188"/>
      <c r="O65" s="188"/>
      <c r="P65" s="188"/>
      <c r="Q65" s="188"/>
      <c r="R65" s="188"/>
      <c r="S65" s="188"/>
      <c r="T65" s="188"/>
      <c r="U65" s="188"/>
      <c r="V65" s="189"/>
      <c r="W65" s="78"/>
      <c r="AC65" s="189"/>
      <c r="AD65" s="189"/>
    </row>
    <row r="66" spans="2:30" ht="12.75" customHeight="1" x14ac:dyDescent="0.2">
      <c r="B66" s="182"/>
      <c r="C66" s="187"/>
      <c r="D66" s="187"/>
      <c r="E66" s="184" t="s">
        <v>350</v>
      </c>
      <c r="F66" s="126">
        <v>557.48</v>
      </c>
      <c r="G66" s="188"/>
      <c r="H66" s="188"/>
      <c r="I66" s="188"/>
      <c r="J66" s="188"/>
      <c r="K66" s="188"/>
      <c r="L66" s="188"/>
      <c r="M66" s="188"/>
      <c r="N66" s="188"/>
      <c r="O66" s="188"/>
      <c r="P66" s="188"/>
      <c r="Q66" s="188"/>
      <c r="R66" s="188"/>
      <c r="S66" s="188"/>
      <c r="T66" s="188"/>
      <c r="U66" s="188"/>
      <c r="V66" s="189"/>
      <c r="W66" s="78"/>
      <c r="AC66" s="189"/>
      <c r="AD66" s="189"/>
    </row>
    <row r="67" spans="2:30" ht="12.75" customHeight="1" x14ac:dyDescent="0.2">
      <c r="B67" s="182"/>
      <c r="C67" s="187"/>
      <c r="D67" s="187"/>
      <c r="E67" s="184" t="s">
        <v>351</v>
      </c>
      <c r="F67" s="126">
        <v>536.77</v>
      </c>
      <c r="G67" s="188"/>
      <c r="H67" s="188"/>
      <c r="I67" s="188"/>
      <c r="J67" s="188"/>
      <c r="K67" s="188"/>
      <c r="L67" s="188"/>
      <c r="M67" s="188"/>
      <c r="N67" s="188"/>
      <c r="O67" s="188"/>
      <c r="P67" s="188"/>
      <c r="Q67" s="188"/>
      <c r="R67" s="188"/>
      <c r="S67" s="188"/>
      <c r="T67" s="188"/>
      <c r="U67" s="188"/>
      <c r="V67" s="189"/>
      <c r="W67" s="78"/>
      <c r="AC67" s="189"/>
      <c r="AD67" s="189"/>
    </row>
    <row r="68" spans="2:30" ht="12.75" customHeight="1" x14ac:dyDescent="0.2">
      <c r="B68" s="182"/>
      <c r="C68" s="187"/>
      <c r="D68" s="187"/>
      <c r="E68" s="184" t="s">
        <v>352</v>
      </c>
      <c r="F68" s="126">
        <v>192.09</v>
      </c>
      <c r="G68" s="188"/>
      <c r="H68" s="188"/>
      <c r="I68" s="188"/>
      <c r="J68" s="188"/>
      <c r="K68" s="188"/>
      <c r="L68" s="188"/>
      <c r="M68" s="188"/>
      <c r="N68" s="188"/>
      <c r="O68" s="188"/>
      <c r="P68" s="188"/>
      <c r="Q68" s="188"/>
      <c r="R68" s="188"/>
      <c r="S68" s="188"/>
      <c r="T68" s="188"/>
      <c r="U68" s="188"/>
      <c r="V68" s="189"/>
      <c r="W68" s="78"/>
      <c r="AC68" s="189"/>
      <c r="AD68" s="189"/>
    </row>
    <row r="69" spans="2:30" ht="12.75" customHeight="1" x14ac:dyDescent="0.2">
      <c r="B69" s="182"/>
      <c r="C69" s="187"/>
      <c r="D69" s="187"/>
      <c r="E69" s="184" t="s">
        <v>353</v>
      </c>
      <c r="F69" s="126">
        <v>1729.0000000000002</v>
      </c>
      <c r="G69" s="188"/>
      <c r="H69" s="188"/>
      <c r="I69" s="188"/>
      <c r="J69" s="188"/>
      <c r="K69" s="188"/>
      <c r="L69" s="188"/>
      <c r="M69" s="188"/>
      <c r="N69" s="188"/>
      <c r="O69" s="188"/>
      <c r="P69" s="188"/>
      <c r="Q69" s="188"/>
      <c r="R69" s="188"/>
      <c r="S69" s="188"/>
      <c r="T69" s="188"/>
      <c r="U69" s="188"/>
      <c r="V69" s="189"/>
      <c r="W69" s="78"/>
      <c r="AC69" s="189"/>
      <c r="AD69" s="189"/>
    </row>
    <row r="70" spans="2:30" ht="12.75" customHeight="1" x14ac:dyDescent="0.2">
      <c r="B70" s="182"/>
      <c r="C70" s="187"/>
      <c r="D70" s="187"/>
      <c r="E70" s="184" t="s">
        <v>354</v>
      </c>
      <c r="F70" s="126">
        <v>275.23</v>
      </c>
      <c r="G70" s="188"/>
      <c r="H70" s="188"/>
      <c r="I70" s="188"/>
      <c r="J70" s="188"/>
      <c r="K70" s="188"/>
      <c r="L70" s="188"/>
      <c r="M70" s="188"/>
      <c r="N70" s="188"/>
      <c r="O70" s="188"/>
      <c r="P70" s="188"/>
      <c r="Q70" s="188"/>
      <c r="R70" s="188"/>
      <c r="S70" s="188"/>
      <c r="T70" s="188"/>
      <c r="U70" s="188"/>
      <c r="V70" s="189"/>
      <c r="W70" s="78"/>
      <c r="AC70" s="189"/>
      <c r="AD70" s="189"/>
    </row>
    <row r="71" spans="2:30" ht="12.75" customHeight="1" x14ac:dyDescent="0.2">
      <c r="B71" s="182"/>
      <c r="C71" s="187"/>
      <c r="D71" s="190"/>
      <c r="E71" s="184" t="s">
        <v>355</v>
      </c>
      <c r="F71" s="126">
        <v>1912.17</v>
      </c>
      <c r="G71" s="191"/>
      <c r="H71" s="191"/>
      <c r="I71" s="191"/>
      <c r="J71" s="191"/>
      <c r="K71" s="191"/>
      <c r="L71" s="191"/>
      <c r="M71" s="191"/>
      <c r="N71" s="191"/>
      <c r="O71" s="191"/>
      <c r="P71" s="191"/>
      <c r="Q71" s="191"/>
      <c r="R71" s="191"/>
      <c r="S71" s="191"/>
      <c r="T71" s="191"/>
      <c r="U71" s="191"/>
      <c r="V71" s="192"/>
      <c r="W71" s="78"/>
      <c r="AC71" s="192"/>
      <c r="AD71" s="192"/>
    </row>
    <row r="72" spans="2:30" ht="12.75" customHeight="1" x14ac:dyDescent="0.2">
      <c r="B72" s="182"/>
      <c r="C72" s="187"/>
      <c r="D72" s="183" t="s">
        <v>356</v>
      </c>
      <c r="E72" s="193" t="s">
        <v>357</v>
      </c>
      <c r="F72" s="126">
        <v>19184.07</v>
      </c>
      <c r="G72" s="185">
        <v>0</v>
      </c>
      <c r="H72" s="185">
        <v>439.29864998723428</v>
      </c>
      <c r="I72" s="185">
        <v>0</v>
      </c>
      <c r="J72" s="185">
        <v>0</v>
      </c>
      <c r="K72" s="185">
        <v>0</v>
      </c>
      <c r="L72" s="185">
        <v>0</v>
      </c>
      <c r="M72" s="185">
        <v>-111.02</v>
      </c>
      <c r="N72" s="185">
        <v>3973.67</v>
      </c>
      <c r="O72" s="185">
        <v>-23554.799999999996</v>
      </c>
      <c r="P72" s="185">
        <v>-416.07</v>
      </c>
      <c r="Q72" s="185">
        <v>0</v>
      </c>
      <c r="R72" s="185">
        <v>0</v>
      </c>
      <c r="S72" s="185">
        <v>0</v>
      </c>
      <c r="T72" s="185">
        <v>0</v>
      </c>
      <c r="U72" s="185">
        <v>0</v>
      </c>
      <c r="V72" s="186">
        <f>SUM(F72:U104)</f>
        <v>19147.69864998724</v>
      </c>
      <c r="W72" s="78"/>
      <c r="AB72" s="1" t="s">
        <v>721</v>
      </c>
      <c r="AC72" s="186">
        <v>19147.698649987233</v>
      </c>
      <c r="AD72" s="186">
        <f t="shared" ref="AD72:AD417" si="1">V72-AC72</f>
        <v>0</v>
      </c>
    </row>
    <row r="73" spans="2:30" ht="12.75" customHeight="1" x14ac:dyDescent="0.2">
      <c r="B73" s="182"/>
      <c r="C73" s="187"/>
      <c r="D73" s="187"/>
      <c r="E73" s="193" t="s">
        <v>358</v>
      </c>
      <c r="F73" s="126">
        <v>350.21999999999997</v>
      </c>
      <c r="G73" s="188"/>
      <c r="H73" s="188"/>
      <c r="I73" s="188"/>
      <c r="J73" s="188"/>
      <c r="K73" s="188"/>
      <c r="L73" s="188"/>
      <c r="M73" s="188"/>
      <c r="N73" s="188"/>
      <c r="O73" s="188"/>
      <c r="P73" s="188"/>
      <c r="Q73" s="188"/>
      <c r="R73" s="188"/>
      <c r="S73" s="188"/>
      <c r="T73" s="188"/>
      <c r="U73" s="188"/>
      <c r="V73" s="189"/>
      <c r="W73" s="78"/>
      <c r="AC73" s="189"/>
      <c r="AD73" s="189"/>
    </row>
    <row r="74" spans="2:30" ht="12.75" customHeight="1" x14ac:dyDescent="0.2">
      <c r="B74" s="182"/>
      <c r="C74" s="187"/>
      <c r="D74" s="187"/>
      <c r="E74" s="193" t="s">
        <v>359</v>
      </c>
      <c r="F74" s="126">
        <v>506.23</v>
      </c>
      <c r="G74" s="188"/>
      <c r="H74" s="188"/>
      <c r="I74" s="188"/>
      <c r="J74" s="188"/>
      <c r="K74" s="188"/>
      <c r="L74" s="188"/>
      <c r="M74" s="188"/>
      <c r="N74" s="188"/>
      <c r="O74" s="188"/>
      <c r="P74" s="188"/>
      <c r="Q74" s="188"/>
      <c r="R74" s="188"/>
      <c r="S74" s="188"/>
      <c r="T74" s="188"/>
      <c r="U74" s="188"/>
      <c r="V74" s="189"/>
      <c r="W74" s="78"/>
      <c r="AC74" s="189"/>
      <c r="AD74" s="189"/>
    </row>
    <row r="75" spans="2:30" ht="12.75" customHeight="1" x14ac:dyDescent="0.2">
      <c r="B75" s="182"/>
      <c r="C75" s="187"/>
      <c r="D75" s="187"/>
      <c r="E75" s="193" t="s">
        <v>360</v>
      </c>
      <c r="F75" s="126">
        <v>579.47</v>
      </c>
      <c r="G75" s="188"/>
      <c r="H75" s="188"/>
      <c r="I75" s="188"/>
      <c r="J75" s="188"/>
      <c r="K75" s="188"/>
      <c r="L75" s="188"/>
      <c r="M75" s="188"/>
      <c r="N75" s="188"/>
      <c r="O75" s="188"/>
      <c r="P75" s="188"/>
      <c r="Q75" s="188"/>
      <c r="R75" s="188"/>
      <c r="S75" s="188"/>
      <c r="T75" s="188"/>
      <c r="U75" s="188"/>
      <c r="V75" s="189"/>
      <c r="W75" s="78"/>
      <c r="AC75" s="189"/>
      <c r="AD75" s="189"/>
    </row>
    <row r="76" spans="2:30" ht="12.75" customHeight="1" x14ac:dyDescent="0.2">
      <c r="B76" s="182"/>
      <c r="C76" s="187"/>
      <c r="D76" s="187"/>
      <c r="E76" s="193" t="s">
        <v>361</v>
      </c>
      <c r="F76" s="126">
        <v>280.61999999999995</v>
      </c>
      <c r="G76" s="188"/>
      <c r="H76" s="188"/>
      <c r="I76" s="188"/>
      <c r="J76" s="188"/>
      <c r="K76" s="188"/>
      <c r="L76" s="188"/>
      <c r="M76" s="188"/>
      <c r="N76" s="188"/>
      <c r="O76" s="188"/>
      <c r="P76" s="188"/>
      <c r="Q76" s="188"/>
      <c r="R76" s="188"/>
      <c r="S76" s="188"/>
      <c r="T76" s="188"/>
      <c r="U76" s="188"/>
      <c r="V76" s="189"/>
      <c r="W76" s="78"/>
      <c r="AC76" s="189"/>
      <c r="AD76" s="189"/>
    </row>
    <row r="77" spans="2:30" ht="12.75" customHeight="1" x14ac:dyDescent="0.2">
      <c r="B77" s="182"/>
      <c r="C77" s="187"/>
      <c r="D77" s="187"/>
      <c r="E77" s="193" t="s">
        <v>362</v>
      </c>
      <c r="F77" s="126">
        <v>793.86000000000013</v>
      </c>
      <c r="G77" s="188"/>
      <c r="H77" s="188"/>
      <c r="I77" s="188"/>
      <c r="J77" s="188"/>
      <c r="K77" s="188"/>
      <c r="L77" s="188"/>
      <c r="M77" s="188"/>
      <c r="N77" s="188"/>
      <c r="O77" s="188"/>
      <c r="P77" s="188"/>
      <c r="Q77" s="188"/>
      <c r="R77" s="188"/>
      <c r="S77" s="188"/>
      <c r="T77" s="188"/>
      <c r="U77" s="188"/>
      <c r="V77" s="189"/>
      <c r="W77" s="78"/>
      <c r="AC77" s="189"/>
      <c r="AD77" s="189"/>
    </row>
    <row r="78" spans="2:30" ht="12.75" customHeight="1" x14ac:dyDescent="0.2">
      <c r="B78" s="182"/>
      <c r="C78" s="187"/>
      <c r="D78" s="187"/>
      <c r="E78" s="193" t="s">
        <v>363</v>
      </c>
      <c r="F78" s="126">
        <v>838.32</v>
      </c>
      <c r="G78" s="188"/>
      <c r="H78" s="188"/>
      <c r="I78" s="188"/>
      <c r="J78" s="188"/>
      <c r="K78" s="188"/>
      <c r="L78" s="188"/>
      <c r="M78" s="188"/>
      <c r="N78" s="188"/>
      <c r="O78" s="188"/>
      <c r="P78" s="188"/>
      <c r="Q78" s="188"/>
      <c r="R78" s="188"/>
      <c r="S78" s="188"/>
      <c r="T78" s="188"/>
      <c r="U78" s="188"/>
      <c r="V78" s="189"/>
      <c r="W78" s="78"/>
      <c r="AC78" s="189"/>
      <c r="AD78" s="189"/>
    </row>
    <row r="79" spans="2:30" ht="12.75" customHeight="1" x14ac:dyDescent="0.2">
      <c r="B79" s="182"/>
      <c r="C79" s="187"/>
      <c r="D79" s="187"/>
      <c r="E79" s="193" t="s">
        <v>364</v>
      </c>
      <c r="F79" s="126">
        <v>472.33</v>
      </c>
      <c r="G79" s="188"/>
      <c r="H79" s="188"/>
      <c r="I79" s="188"/>
      <c r="J79" s="188"/>
      <c r="K79" s="188"/>
      <c r="L79" s="188"/>
      <c r="M79" s="188"/>
      <c r="N79" s="188"/>
      <c r="O79" s="188"/>
      <c r="P79" s="188"/>
      <c r="Q79" s="188"/>
      <c r="R79" s="188"/>
      <c r="S79" s="188"/>
      <c r="T79" s="188"/>
      <c r="U79" s="188"/>
      <c r="V79" s="189"/>
      <c r="W79" s="78"/>
      <c r="AC79" s="189"/>
      <c r="AD79" s="189"/>
    </row>
    <row r="80" spans="2:30" ht="12.75" customHeight="1" x14ac:dyDescent="0.2">
      <c r="B80" s="182"/>
      <c r="C80" s="187"/>
      <c r="D80" s="187"/>
      <c r="E80" s="193" t="s">
        <v>365</v>
      </c>
      <c r="F80" s="126">
        <v>122.78999999999999</v>
      </c>
      <c r="G80" s="188"/>
      <c r="H80" s="188"/>
      <c r="I80" s="188"/>
      <c r="J80" s="188"/>
      <c r="K80" s="188"/>
      <c r="L80" s="188"/>
      <c r="M80" s="188"/>
      <c r="N80" s="188"/>
      <c r="O80" s="188"/>
      <c r="P80" s="188"/>
      <c r="Q80" s="188"/>
      <c r="R80" s="188"/>
      <c r="S80" s="188"/>
      <c r="T80" s="188"/>
      <c r="U80" s="188"/>
      <c r="V80" s="189"/>
      <c r="W80" s="78"/>
      <c r="AC80" s="189"/>
      <c r="AD80" s="189"/>
    </row>
    <row r="81" spans="2:30" ht="12.75" customHeight="1" x14ac:dyDescent="0.2">
      <c r="B81" s="182"/>
      <c r="C81" s="187"/>
      <c r="D81" s="187"/>
      <c r="E81" s="193" t="s">
        <v>366</v>
      </c>
      <c r="F81" s="126">
        <v>574.45000000000005</v>
      </c>
      <c r="G81" s="188"/>
      <c r="H81" s="188"/>
      <c r="I81" s="188"/>
      <c r="J81" s="188"/>
      <c r="K81" s="188"/>
      <c r="L81" s="188"/>
      <c r="M81" s="188"/>
      <c r="N81" s="188"/>
      <c r="O81" s="188"/>
      <c r="P81" s="188"/>
      <c r="Q81" s="188"/>
      <c r="R81" s="188"/>
      <c r="S81" s="188"/>
      <c r="T81" s="188"/>
      <c r="U81" s="188"/>
      <c r="V81" s="189"/>
      <c r="W81" s="78"/>
      <c r="AC81" s="189"/>
      <c r="AD81" s="189"/>
    </row>
    <row r="82" spans="2:30" ht="12.75" customHeight="1" x14ac:dyDescent="0.2">
      <c r="B82" s="182"/>
      <c r="C82" s="187"/>
      <c r="D82" s="187"/>
      <c r="E82" s="193" t="s">
        <v>367</v>
      </c>
      <c r="F82" s="126">
        <v>392.39000000000004</v>
      </c>
      <c r="G82" s="188"/>
      <c r="H82" s="188"/>
      <c r="I82" s="188"/>
      <c r="J82" s="188"/>
      <c r="K82" s="188"/>
      <c r="L82" s="188"/>
      <c r="M82" s="188"/>
      <c r="N82" s="188"/>
      <c r="O82" s="188"/>
      <c r="P82" s="188"/>
      <c r="Q82" s="188"/>
      <c r="R82" s="188"/>
      <c r="S82" s="188"/>
      <c r="T82" s="188"/>
      <c r="U82" s="188"/>
      <c r="V82" s="189"/>
      <c r="W82" s="78"/>
      <c r="AC82" s="189"/>
      <c r="AD82" s="189"/>
    </row>
    <row r="83" spans="2:30" ht="12.75" customHeight="1" x14ac:dyDescent="0.2">
      <c r="B83" s="182"/>
      <c r="C83" s="187"/>
      <c r="D83" s="187"/>
      <c r="E83" s="193" t="s">
        <v>368</v>
      </c>
      <c r="F83" s="126">
        <v>441.02</v>
      </c>
      <c r="G83" s="188"/>
      <c r="H83" s="188"/>
      <c r="I83" s="188"/>
      <c r="J83" s="188"/>
      <c r="K83" s="188"/>
      <c r="L83" s="188"/>
      <c r="M83" s="188"/>
      <c r="N83" s="188"/>
      <c r="O83" s="188"/>
      <c r="P83" s="188"/>
      <c r="Q83" s="188"/>
      <c r="R83" s="188"/>
      <c r="S83" s="188"/>
      <c r="T83" s="188"/>
      <c r="U83" s="188"/>
      <c r="V83" s="189"/>
      <c r="W83" s="78"/>
      <c r="AC83" s="189"/>
      <c r="AD83" s="189"/>
    </row>
    <row r="84" spans="2:30" ht="12.75" customHeight="1" x14ac:dyDescent="0.2">
      <c r="B84" s="182"/>
      <c r="C84" s="187"/>
      <c r="D84" s="187"/>
      <c r="E84" s="193" t="s">
        <v>369</v>
      </c>
      <c r="F84" s="126">
        <v>1400.26</v>
      </c>
      <c r="G84" s="188"/>
      <c r="H84" s="188"/>
      <c r="I84" s="188"/>
      <c r="J84" s="188"/>
      <c r="K84" s="188"/>
      <c r="L84" s="188"/>
      <c r="M84" s="188"/>
      <c r="N84" s="188"/>
      <c r="O84" s="188"/>
      <c r="P84" s="188"/>
      <c r="Q84" s="188"/>
      <c r="R84" s="188"/>
      <c r="S84" s="188"/>
      <c r="T84" s="188"/>
      <c r="U84" s="188"/>
      <c r="V84" s="189"/>
      <c r="W84" s="78"/>
      <c r="AC84" s="189"/>
      <c r="AD84" s="189"/>
    </row>
    <row r="85" spans="2:30" ht="12.75" customHeight="1" x14ac:dyDescent="0.2">
      <c r="B85" s="182"/>
      <c r="C85" s="187"/>
      <c r="D85" s="187"/>
      <c r="E85" s="193" t="s">
        <v>370</v>
      </c>
      <c r="F85" s="126">
        <v>1052.8</v>
      </c>
      <c r="G85" s="188"/>
      <c r="H85" s="188"/>
      <c r="I85" s="188"/>
      <c r="J85" s="188"/>
      <c r="K85" s="188"/>
      <c r="L85" s="188"/>
      <c r="M85" s="188"/>
      <c r="N85" s="188"/>
      <c r="O85" s="188"/>
      <c r="P85" s="188"/>
      <c r="Q85" s="188"/>
      <c r="R85" s="188"/>
      <c r="S85" s="188"/>
      <c r="T85" s="188"/>
      <c r="U85" s="188"/>
      <c r="V85" s="189"/>
      <c r="W85" s="78"/>
      <c r="AC85" s="189"/>
      <c r="AD85" s="189"/>
    </row>
    <row r="86" spans="2:30" ht="12.75" customHeight="1" x14ac:dyDescent="0.2">
      <c r="B86" s="182"/>
      <c r="C86" s="187"/>
      <c r="D86" s="187"/>
      <c r="E86" s="193" t="s">
        <v>371</v>
      </c>
      <c r="F86" s="126">
        <v>817.86</v>
      </c>
      <c r="G86" s="188"/>
      <c r="H86" s="188"/>
      <c r="I86" s="188"/>
      <c r="J86" s="188"/>
      <c r="K86" s="188"/>
      <c r="L86" s="188"/>
      <c r="M86" s="188"/>
      <c r="N86" s="188"/>
      <c r="O86" s="188"/>
      <c r="P86" s="188"/>
      <c r="Q86" s="188"/>
      <c r="R86" s="188"/>
      <c r="S86" s="188"/>
      <c r="T86" s="188"/>
      <c r="U86" s="188"/>
      <c r="V86" s="189"/>
      <c r="W86" s="78"/>
      <c r="AC86" s="189"/>
      <c r="AD86" s="189"/>
    </row>
    <row r="87" spans="2:30" ht="12.75" customHeight="1" x14ac:dyDescent="0.2">
      <c r="B87" s="182"/>
      <c r="C87" s="187"/>
      <c r="D87" s="187"/>
      <c r="E87" s="193" t="s">
        <v>372</v>
      </c>
      <c r="F87" s="126">
        <v>421.76</v>
      </c>
      <c r="G87" s="188"/>
      <c r="H87" s="188"/>
      <c r="I87" s="188"/>
      <c r="J87" s="188"/>
      <c r="K87" s="188"/>
      <c r="L87" s="188"/>
      <c r="M87" s="188"/>
      <c r="N87" s="188"/>
      <c r="O87" s="188"/>
      <c r="P87" s="188"/>
      <c r="Q87" s="188"/>
      <c r="R87" s="188"/>
      <c r="S87" s="188"/>
      <c r="T87" s="188"/>
      <c r="U87" s="188"/>
      <c r="V87" s="189"/>
      <c r="W87" s="78"/>
      <c r="AC87" s="189"/>
      <c r="AD87" s="189"/>
    </row>
    <row r="88" spans="2:30" ht="12.75" customHeight="1" x14ac:dyDescent="0.2">
      <c r="B88" s="182"/>
      <c r="C88" s="187"/>
      <c r="D88" s="187"/>
      <c r="E88" s="193" t="s">
        <v>373</v>
      </c>
      <c r="F88" s="126">
        <v>517.72</v>
      </c>
      <c r="G88" s="188"/>
      <c r="H88" s="188"/>
      <c r="I88" s="188"/>
      <c r="J88" s="188"/>
      <c r="K88" s="188"/>
      <c r="L88" s="188"/>
      <c r="M88" s="188"/>
      <c r="N88" s="188"/>
      <c r="O88" s="188"/>
      <c r="P88" s="188"/>
      <c r="Q88" s="188"/>
      <c r="R88" s="188"/>
      <c r="S88" s="188"/>
      <c r="T88" s="188"/>
      <c r="U88" s="188"/>
      <c r="V88" s="189"/>
      <c r="W88" s="78"/>
      <c r="AC88" s="189"/>
      <c r="AD88" s="189"/>
    </row>
    <row r="89" spans="2:30" ht="12.75" customHeight="1" x14ac:dyDescent="0.2">
      <c r="B89" s="182"/>
      <c r="C89" s="187"/>
      <c r="D89" s="187"/>
      <c r="E89" s="193" t="s">
        <v>374</v>
      </c>
      <c r="F89" s="126">
        <v>791.18</v>
      </c>
      <c r="G89" s="188"/>
      <c r="H89" s="188"/>
      <c r="I89" s="188"/>
      <c r="J89" s="188"/>
      <c r="K89" s="188"/>
      <c r="L89" s="188"/>
      <c r="M89" s="188"/>
      <c r="N89" s="188"/>
      <c r="O89" s="188"/>
      <c r="P89" s="188"/>
      <c r="Q89" s="188"/>
      <c r="R89" s="188"/>
      <c r="S89" s="188"/>
      <c r="T89" s="188"/>
      <c r="U89" s="188"/>
      <c r="V89" s="189"/>
      <c r="W89" s="78"/>
      <c r="AC89" s="189"/>
      <c r="AD89" s="189"/>
    </row>
    <row r="90" spans="2:30" ht="12.75" customHeight="1" x14ac:dyDescent="0.2">
      <c r="B90" s="182"/>
      <c r="C90" s="187"/>
      <c r="D90" s="187"/>
      <c r="E90" s="193" t="s">
        <v>375</v>
      </c>
      <c r="F90" s="126">
        <v>604.1</v>
      </c>
      <c r="G90" s="188"/>
      <c r="H90" s="188"/>
      <c r="I90" s="188"/>
      <c r="J90" s="188"/>
      <c r="K90" s="188"/>
      <c r="L90" s="188"/>
      <c r="M90" s="188"/>
      <c r="N90" s="188"/>
      <c r="O90" s="188"/>
      <c r="P90" s="188"/>
      <c r="Q90" s="188"/>
      <c r="R90" s="188"/>
      <c r="S90" s="188"/>
      <c r="T90" s="188"/>
      <c r="U90" s="188"/>
      <c r="V90" s="189"/>
      <c r="W90" s="78"/>
      <c r="AC90" s="189"/>
      <c r="AD90" s="189"/>
    </row>
    <row r="91" spans="2:30" ht="12.75" customHeight="1" x14ac:dyDescent="0.2">
      <c r="B91" s="182"/>
      <c r="C91" s="187"/>
      <c r="D91" s="187"/>
      <c r="E91" s="193" t="s">
        <v>376</v>
      </c>
      <c r="F91" s="126">
        <v>593.83000000000004</v>
      </c>
      <c r="G91" s="188"/>
      <c r="H91" s="188"/>
      <c r="I91" s="188"/>
      <c r="J91" s="188"/>
      <c r="K91" s="188"/>
      <c r="L91" s="188"/>
      <c r="M91" s="188"/>
      <c r="N91" s="188"/>
      <c r="O91" s="188"/>
      <c r="P91" s="188"/>
      <c r="Q91" s="188"/>
      <c r="R91" s="188"/>
      <c r="S91" s="188"/>
      <c r="T91" s="188"/>
      <c r="U91" s="188"/>
      <c r="V91" s="189"/>
      <c r="W91" s="78"/>
      <c r="AC91" s="189"/>
      <c r="AD91" s="189"/>
    </row>
    <row r="92" spans="2:30" ht="12.75" customHeight="1" x14ac:dyDescent="0.2">
      <c r="B92" s="182"/>
      <c r="C92" s="187"/>
      <c r="D92" s="187"/>
      <c r="E92" s="193" t="s">
        <v>377</v>
      </c>
      <c r="F92" s="126">
        <v>309.74</v>
      </c>
      <c r="G92" s="188"/>
      <c r="H92" s="188"/>
      <c r="I92" s="188"/>
      <c r="J92" s="188"/>
      <c r="K92" s="188"/>
      <c r="L92" s="188"/>
      <c r="M92" s="188"/>
      <c r="N92" s="188"/>
      <c r="O92" s="188"/>
      <c r="P92" s="188"/>
      <c r="Q92" s="188"/>
      <c r="R92" s="188"/>
      <c r="S92" s="188"/>
      <c r="T92" s="188"/>
      <c r="U92" s="188"/>
      <c r="V92" s="189"/>
      <c r="W92" s="78"/>
      <c r="AC92" s="189"/>
      <c r="AD92" s="189"/>
    </row>
    <row r="93" spans="2:30" ht="12.75" customHeight="1" x14ac:dyDescent="0.2">
      <c r="B93" s="182"/>
      <c r="C93" s="187"/>
      <c r="D93" s="187"/>
      <c r="E93" s="193" t="s">
        <v>378</v>
      </c>
      <c r="F93" s="126">
        <v>345.17</v>
      </c>
      <c r="G93" s="188"/>
      <c r="H93" s="188"/>
      <c r="I93" s="188"/>
      <c r="J93" s="188"/>
      <c r="K93" s="188"/>
      <c r="L93" s="188"/>
      <c r="M93" s="188"/>
      <c r="N93" s="188"/>
      <c r="O93" s="188"/>
      <c r="P93" s="188"/>
      <c r="Q93" s="188"/>
      <c r="R93" s="188"/>
      <c r="S93" s="188"/>
      <c r="T93" s="188"/>
      <c r="U93" s="188"/>
      <c r="V93" s="189"/>
      <c r="W93" s="78"/>
      <c r="AC93" s="189"/>
      <c r="AD93" s="189"/>
    </row>
    <row r="94" spans="2:30" ht="12.75" customHeight="1" x14ac:dyDescent="0.2">
      <c r="B94" s="182"/>
      <c r="C94" s="187"/>
      <c r="D94" s="187"/>
      <c r="E94" s="193" t="s">
        <v>379</v>
      </c>
      <c r="F94" s="126">
        <v>2483.71</v>
      </c>
      <c r="G94" s="188"/>
      <c r="H94" s="188"/>
      <c r="I94" s="188"/>
      <c r="J94" s="188"/>
      <c r="K94" s="188"/>
      <c r="L94" s="188"/>
      <c r="M94" s="188"/>
      <c r="N94" s="188"/>
      <c r="O94" s="188"/>
      <c r="P94" s="188"/>
      <c r="Q94" s="188"/>
      <c r="R94" s="188"/>
      <c r="S94" s="188"/>
      <c r="T94" s="188"/>
      <c r="U94" s="188"/>
      <c r="V94" s="189"/>
      <c r="W94" s="78"/>
      <c r="AC94" s="189"/>
      <c r="AD94" s="189"/>
    </row>
    <row r="95" spans="2:30" ht="12.75" customHeight="1" x14ac:dyDescent="0.2">
      <c r="B95" s="182"/>
      <c r="C95" s="187"/>
      <c r="D95" s="187"/>
      <c r="E95" s="193" t="s">
        <v>380</v>
      </c>
      <c r="F95" s="126">
        <v>459.99</v>
      </c>
      <c r="G95" s="188"/>
      <c r="H95" s="188"/>
      <c r="I95" s="188"/>
      <c r="J95" s="188"/>
      <c r="K95" s="188"/>
      <c r="L95" s="188"/>
      <c r="M95" s="188"/>
      <c r="N95" s="188"/>
      <c r="O95" s="188"/>
      <c r="P95" s="188"/>
      <c r="Q95" s="188"/>
      <c r="R95" s="188"/>
      <c r="S95" s="188"/>
      <c r="T95" s="188"/>
      <c r="U95" s="188"/>
      <c r="V95" s="189"/>
      <c r="W95" s="78"/>
      <c r="AC95" s="189"/>
      <c r="AD95" s="189"/>
    </row>
    <row r="96" spans="2:30" ht="12.75" customHeight="1" x14ac:dyDescent="0.2">
      <c r="B96" s="182"/>
      <c r="C96" s="187"/>
      <c r="D96" s="187"/>
      <c r="E96" s="193" t="s">
        <v>381</v>
      </c>
      <c r="F96" s="126">
        <v>499.23</v>
      </c>
      <c r="G96" s="188"/>
      <c r="H96" s="188"/>
      <c r="I96" s="188"/>
      <c r="J96" s="188"/>
      <c r="K96" s="188"/>
      <c r="L96" s="188"/>
      <c r="M96" s="188"/>
      <c r="N96" s="188"/>
      <c r="O96" s="188"/>
      <c r="P96" s="188"/>
      <c r="Q96" s="188"/>
      <c r="R96" s="188"/>
      <c r="S96" s="188"/>
      <c r="T96" s="188"/>
      <c r="U96" s="188"/>
      <c r="V96" s="189"/>
      <c r="W96" s="78"/>
      <c r="AC96" s="189"/>
      <c r="AD96" s="189"/>
    </row>
    <row r="97" spans="2:30" ht="12.75" customHeight="1" x14ac:dyDescent="0.2">
      <c r="B97" s="182"/>
      <c r="C97" s="187"/>
      <c r="D97" s="187"/>
      <c r="E97" s="193" t="s">
        <v>382</v>
      </c>
      <c r="F97" s="126">
        <v>739.9799999999999</v>
      </c>
      <c r="G97" s="188"/>
      <c r="H97" s="188"/>
      <c r="I97" s="188"/>
      <c r="J97" s="188"/>
      <c r="K97" s="188"/>
      <c r="L97" s="188"/>
      <c r="M97" s="188"/>
      <c r="N97" s="188"/>
      <c r="O97" s="188"/>
      <c r="P97" s="188"/>
      <c r="Q97" s="188"/>
      <c r="R97" s="188"/>
      <c r="S97" s="188"/>
      <c r="T97" s="188"/>
      <c r="U97" s="188"/>
      <c r="V97" s="189"/>
      <c r="W97" s="78"/>
      <c r="AC97" s="189"/>
      <c r="AD97" s="189"/>
    </row>
    <row r="98" spans="2:30" ht="12.75" customHeight="1" x14ac:dyDescent="0.2">
      <c r="B98" s="182"/>
      <c r="C98" s="187"/>
      <c r="D98" s="187"/>
      <c r="E98" s="193" t="s">
        <v>383</v>
      </c>
      <c r="F98" s="126">
        <v>588.16999999999996</v>
      </c>
      <c r="G98" s="188"/>
      <c r="H98" s="188"/>
      <c r="I98" s="188"/>
      <c r="J98" s="188"/>
      <c r="K98" s="188"/>
      <c r="L98" s="188"/>
      <c r="M98" s="188"/>
      <c r="N98" s="188"/>
      <c r="O98" s="188"/>
      <c r="P98" s="188"/>
      <c r="Q98" s="188"/>
      <c r="R98" s="188"/>
      <c r="S98" s="188"/>
      <c r="T98" s="188"/>
      <c r="U98" s="188"/>
      <c r="V98" s="189"/>
      <c r="W98" s="78"/>
      <c r="AC98" s="189"/>
      <c r="AD98" s="189"/>
    </row>
    <row r="99" spans="2:30" ht="12.75" customHeight="1" x14ac:dyDescent="0.2">
      <c r="B99" s="182"/>
      <c r="C99" s="187"/>
      <c r="D99" s="187"/>
      <c r="E99" s="193" t="s">
        <v>384</v>
      </c>
      <c r="F99" s="126">
        <v>810.41000000000008</v>
      </c>
      <c r="G99" s="188"/>
      <c r="H99" s="188"/>
      <c r="I99" s="188"/>
      <c r="J99" s="188"/>
      <c r="K99" s="188"/>
      <c r="L99" s="188"/>
      <c r="M99" s="188"/>
      <c r="N99" s="188"/>
      <c r="O99" s="188"/>
      <c r="P99" s="188"/>
      <c r="Q99" s="188"/>
      <c r="R99" s="188"/>
      <c r="S99" s="188"/>
      <c r="T99" s="188"/>
      <c r="U99" s="188"/>
      <c r="V99" s="189"/>
      <c r="W99" s="78"/>
      <c r="AC99" s="189"/>
      <c r="AD99" s="189"/>
    </row>
    <row r="100" spans="2:30" ht="12.75" customHeight="1" x14ac:dyDescent="0.2">
      <c r="B100" s="182"/>
      <c r="C100" s="187"/>
      <c r="D100" s="187"/>
      <c r="E100" s="193" t="s">
        <v>385</v>
      </c>
      <c r="F100" s="126">
        <v>261.91999999999996</v>
      </c>
      <c r="G100" s="188"/>
      <c r="H100" s="188"/>
      <c r="I100" s="188"/>
      <c r="J100" s="188"/>
      <c r="K100" s="188"/>
      <c r="L100" s="188"/>
      <c r="M100" s="188"/>
      <c r="N100" s="188"/>
      <c r="O100" s="188"/>
      <c r="P100" s="188"/>
      <c r="Q100" s="188"/>
      <c r="R100" s="188"/>
      <c r="S100" s="188"/>
      <c r="T100" s="188"/>
      <c r="U100" s="188"/>
      <c r="V100" s="189"/>
      <c r="W100" s="78"/>
      <c r="AC100" s="189"/>
      <c r="AD100" s="189"/>
    </row>
    <row r="101" spans="2:30" ht="12.75" customHeight="1" x14ac:dyDescent="0.2">
      <c r="B101" s="182"/>
      <c r="C101" s="187"/>
      <c r="D101" s="187"/>
      <c r="E101" s="193" t="s">
        <v>386</v>
      </c>
      <c r="F101" s="126">
        <v>1452.13</v>
      </c>
      <c r="G101" s="188"/>
      <c r="H101" s="188"/>
      <c r="I101" s="188"/>
      <c r="J101" s="188"/>
      <c r="K101" s="188"/>
      <c r="L101" s="188"/>
      <c r="M101" s="188"/>
      <c r="N101" s="188"/>
      <c r="O101" s="188"/>
      <c r="P101" s="188"/>
      <c r="Q101" s="188"/>
      <c r="R101" s="188"/>
      <c r="S101" s="188"/>
      <c r="T101" s="188"/>
      <c r="U101" s="188"/>
      <c r="V101" s="189"/>
      <c r="W101" s="78"/>
      <c r="AC101" s="189"/>
      <c r="AD101" s="189"/>
    </row>
    <row r="102" spans="2:30" ht="12.75" customHeight="1" x14ac:dyDescent="0.2">
      <c r="B102" s="182"/>
      <c r="C102" s="187"/>
      <c r="D102" s="187"/>
      <c r="E102" s="193" t="s">
        <v>387</v>
      </c>
      <c r="F102" s="126">
        <v>44.4</v>
      </c>
      <c r="G102" s="188"/>
      <c r="H102" s="188"/>
      <c r="I102" s="188"/>
      <c r="J102" s="188"/>
      <c r="K102" s="188"/>
      <c r="L102" s="188"/>
      <c r="M102" s="188"/>
      <c r="N102" s="188"/>
      <c r="O102" s="188"/>
      <c r="P102" s="188"/>
      <c r="Q102" s="188"/>
      <c r="R102" s="188"/>
      <c r="S102" s="188"/>
      <c r="T102" s="188"/>
      <c r="U102" s="188"/>
      <c r="V102" s="189"/>
      <c r="W102" s="78"/>
      <c r="AC102" s="189"/>
      <c r="AD102" s="189"/>
    </row>
    <row r="103" spans="2:30" ht="12.75" customHeight="1" x14ac:dyDescent="0.2">
      <c r="B103" s="182"/>
      <c r="C103" s="187"/>
      <c r="D103" s="187"/>
      <c r="E103" s="193" t="s">
        <v>388</v>
      </c>
      <c r="F103" s="126">
        <v>26.23</v>
      </c>
      <c r="G103" s="188"/>
      <c r="H103" s="188"/>
      <c r="I103" s="188"/>
      <c r="J103" s="188"/>
      <c r="K103" s="188"/>
      <c r="L103" s="188"/>
      <c r="M103" s="188"/>
      <c r="N103" s="188"/>
      <c r="O103" s="188"/>
      <c r="P103" s="188"/>
      <c r="Q103" s="188"/>
      <c r="R103" s="188"/>
      <c r="S103" s="188"/>
      <c r="T103" s="188"/>
      <c r="U103" s="188"/>
      <c r="V103" s="189"/>
      <c r="W103" s="78"/>
      <c r="AC103" s="189"/>
      <c r="AD103" s="189"/>
    </row>
    <row r="104" spans="2:30" ht="12.75" customHeight="1" x14ac:dyDescent="0.2">
      <c r="B104" s="182"/>
      <c r="C104" s="187"/>
      <c r="D104" s="190"/>
      <c r="E104" s="193" t="s">
        <v>389</v>
      </c>
      <c r="F104" s="126">
        <v>60.260000000000005</v>
      </c>
      <c r="G104" s="191"/>
      <c r="H104" s="191"/>
      <c r="I104" s="191"/>
      <c r="J104" s="191"/>
      <c r="K104" s="191"/>
      <c r="L104" s="191"/>
      <c r="M104" s="191"/>
      <c r="N104" s="191"/>
      <c r="O104" s="191"/>
      <c r="P104" s="191"/>
      <c r="Q104" s="191"/>
      <c r="R104" s="191"/>
      <c r="S104" s="191"/>
      <c r="T104" s="191"/>
      <c r="U104" s="191"/>
      <c r="V104" s="192"/>
      <c r="W104" s="78"/>
      <c r="AC104" s="192"/>
      <c r="AD104" s="192"/>
    </row>
    <row r="105" spans="2:30" ht="12.75" customHeight="1" x14ac:dyDescent="0.2">
      <c r="B105" s="182"/>
      <c r="C105" s="187"/>
      <c r="D105" s="194" t="s">
        <v>390</v>
      </c>
      <c r="E105" s="193" t="s">
        <v>391</v>
      </c>
      <c r="F105" s="126">
        <v>32988.239999999998</v>
      </c>
      <c r="G105" s="185">
        <v>-1132.8200000000002</v>
      </c>
      <c r="H105" s="185">
        <v>568.70514842300565</v>
      </c>
      <c r="I105" s="185">
        <v>0</v>
      </c>
      <c r="J105" s="185">
        <v>0</v>
      </c>
      <c r="K105" s="185">
        <v>407.18249500792018</v>
      </c>
      <c r="L105" s="185">
        <v>0</v>
      </c>
      <c r="M105" s="185">
        <v>6074.37</v>
      </c>
      <c r="N105" s="185">
        <v>0</v>
      </c>
      <c r="O105" s="185">
        <v>-28947.87999999999</v>
      </c>
      <c r="P105" s="185">
        <v>-547.27</v>
      </c>
      <c r="Q105" s="185">
        <v>0</v>
      </c>
      <c r="R105" s="185">
        <v>0</v>
      </c>
      <c r="S105" s="185">
        <v>0</v>
      </c>
      <c r="T105" s="185">
        <v>0</v>
      </c>
      <c r="U105" s="185">
        <v>0</v>
      </c>
      <c r="V105" s="186">
        <f>SUM(F105:U146)</f>
        <v>44047.977643430939</v>
      </c>
      <c r="W105" s="78"/>
      <c r="AB105" s="1" t="s">
        <v>720</v>
      </c>
      <c r="AC105" s="186">
        <v>44047.977643430924</v>
      </c>
      <c r="AD105" s="186">
        <f>V105-AC105</f>
        <v>0</v>
      </c>
    </row>
    <row r="106" spans="2:30" ht="12.75" customHeight="1" x14ac:dyDescent="0.2">
      <c r="B106" s="182"/>
      <c r="C106" s="195"/>
      <c r="D106" s="196"/>
      <c r="E106" s="193" t="s">
        <v>392</v>
      </c>
      <c r="F106" s="126">
        <v>610.63</v>
      </c>
      <c r="G106" s="188"/>
      <c r="H106" s="188"/>
      <c r="I106" s="188"/>
      <c r="J106" s="188"/>
      <c r="K106" s="188"/>
      <c r="L106" s="188"/>
      <c r="M106" s="188"/>
      <c r="N106" s="188"/>
      <c r="O106" s="188"/>
      <c r="P106" s="188"/>
      <c r="Q106" s="188"/>
      <c r="R106" s="188"/>
      <c r="S106" s="188"/>
      <c r="T106" s="188"/>
      <c r="U106" s="188"/>
      <c r="V106" s="189"/>
      <c r="W106" s="78"/>
      <c r="AC106" s="189"/>
      <c r="AD106" s="189"/>
    </row>
    <row r="107" spans="2:30" ht="12.75" customHeight="1" x14ac:dyDescent="0.2">
      <c r="B107" s="182"/>
      <c r="C107" s="195"/>
      <c r="D107" s="196"/>
      <c r="E107" s="193" t="s">
        <v>393</v>
      </c>
      <c r="F107" s="126">
        <v>850.06999999999994</v>
      </c>
      <c r="G107" s="188"/>
      <c r="H107" s="188"/>
      <c r="I107" s="188"/>
      <c r="J107" s="188"/>
      <c r="K107" s="188"/>
      <c r="L107" s="188"/>
      <c r="M107" s="188"/>
      <c r="N107" s="188"/>
      <c r="O107" s="188"/>
      <c r="P107" s="188"/>
      <c r="Q107" s="188"/>
      <c r="R107" s="188"/>
      <c r="S107" s="188"/>
      <c r="T107" s="188"/>
      <c r="U107" s="188"/>
      <c r="V107" s="189"/>
      <c r="W107" s="78"/>
      <c r="AC107" s="189"/>
      <c r="AD107" s="189"/>
    </row>
    <row r="108" spans="2:30" ht="12.75" customHeight="1" x14ac:dyDescent="0.2">
      <c r="B108" s="182"/>
      <c r="C108" s="195"/>
      <c r="D108" s="196"/>
      <c r="E108" s="193" t="s">
        <v>394</v>
      </c>
      <c r="F108" s="126">
        <v>596.23</v>
      </c>
      <c r="G108" s="188"/>
      <c r="H108" s="188"/>
      <c r="I108" s="188"/>
      <c r="J108" s="188"/>
      <c r="K108" s="188"/>
      <c r="L108" s="188"/>
      <c r="M108" s="188"/>
      <c r="N108" s="188"/>
      <c r="O108" s="188"/>
      <c r="P108" s="188"/>
      <c r="Q108" s="188"/>
      <c r="R108" s="188"/>
      <c r="S108" s="188"/>
      <c r="T108" s="188"/>
      <c r="U108" s="188"/>
      <c r="V108" s="189"/>
      <c r="W108" s="78"/>
      <c r="AC108" s="189"/>
      <c r="AD108" s="189"/>
    </row>
    <row r="109" spans="2:30" ht="12.75" customHeight="1" x14ac:dyDescent="0.2">
      <c r="B109" s="182"/>
      <c r="C109" s="195"/>
      <c r="D109" s="196"/>
      <c r="E109" s="193" t="s">
        <v>395</v>
      </c>
      <c r="F109" s="126">
        <v>166.56</v>
      </c>
      <c r="G109" s="188"/>
      <c r="H109" s="188"/>
      <c r="I109" s="188"/>
      <c r="J109" s="188"/>
      <c r="K109" s="188"/>
      <c r="L109" s="188"/>
      <c r="M109" s="188"/>
      <c r="N109" s="188"/>
      <c r="O109" s="188"/>
      <c r="P109" s="188"/>
      <c r="Q109" s="188"/>
      <c r="R109" s="188"/>
      <c r="S109" s="188"/>
      <c r="T109" s="188"/>
      <c r="U109" s="188"/>
      <c r="V109" s="189"/>
      <c r="W109" s="78"/>
      <c r="AC109" s="189"/>
      <c r="AD109" s="189"/>
    </row>
    <row r="110" spans="2:30" ht="12.75" customHeight="1" x14ac:dyDescent="0.2">
      <c r="B110" s="182"/>
      <c r="C110" s="195"/>
      <c r="D110" s="196"/>
      <c r="E110" s="193" t="s">
        <v>396</v>
      </c>
      <c r="F110" s="126">
        <v>670.48</v>
      </c>
      <c r="G110" s="188"/>
      <c r="H110" s="188"/>
      <c r="I110" s="188"/>
      <c r="J110" s="188"/>
      <c r="K110" s="188"/>
      <c r="L110" s="188"/>
      <c r="M110" s="188"/>
      <c r="N110" s="188"/>
      <c r="O110" s="188"/>
      <c r="P110" s="188"/>
      <c r="Q110" s="188"/>
      <c r="R110" s="188"/>
      <c r="S110" s="188"/>
      <c r="T110" s="188"/>
      <c r="U110" s="188"/>
      <c r="V110" s="189"/>
      <c r="W110" s="78"/>
      <c r="AC110" s="189"/>
      <c r="AD110" s="189"/>
    </row>
    <row r="111" spans="2:30" ht="12.75" customHeight="1" x14ac:dyDescent="0.2">
      <c r="B111" s="182"/>
      <c r="C111" s="195"/>
      <c r="D111" s="196"/>
      <c r="E111" s="193" t="s">
        <v>397</v>
      </c>
      <c r="F111" s="126">
        <v>846.04</v>
      </c>
      <c r="G111" s="188"/>
      <c r="H111" s="188"/>
      <c r="I111" s="188"/>
      <c r="J111" s="188"/>
      <c r="K111" s="188"/>
      <c r="L111" s="188"/>
      <c r="M111" s="188"/>
      <c r="N111" s="188"/>
      <c r="O111" s="188"/>
      <c r="P111" s="188"/>
      <c r="Q111" s="188"/>
      <c r="R111" s="188"/>
      <c r="S111" s="188"/>
      <c r="T111" s="188"/>
      <c r="U111" s="188"/>
      <c r="V111" s="189"/>
      <c r="W111" s="78"/>
      <c r="AC111" s="189"/>
      <c r="AD111" s="189"/>
    </row>
    <row r="112" spans="2:30" ht="12.75" customHeight="1" x14ac:dyDescent="0.2">
      <c r="B112" s="182"/>
      <c r="C112" s="195"/>
      <c r="D112" s="196"/>
      <c r="E112" s="193" t="s">
        <v>398</v>
      </c>
      <c r="F112" s="126">
        <v>455.91999999999996</v>
      </c>
      <c r="G112" s="188"/>
      <c r="H112" s="188"/>
      <c r="I112" s="188"/>
      <c r="J112" s="188"/>
      <c r="K112" s="188"/>
      <c r="L112" s="188"/>
      <c r="M112" s="188"/>
      <c r="N112" s="188"/>
      <c r="O112" s="188"/>
      <c r="P112" s="188"/>
      <c r="Q112" s="188"/>
      <c r="R112" s="188"/>
      <c r="S112" s="188"/>
      <c r="T112" s="188"/>
      <c r="U112" s="188"/>
      <c r="V112" s="189"/>
      <c r="W112" s="78"/>
      <c r="AC112" s="189"/>
      <c r="AD112" s="189"/>
    </row>
    <row r="113" spans="2:30" ht="12.75" customHeight="1" x14ac:dyDescent="0.2">
      <c r="B113" s="182"/>
      <c r="C113" s="195"/>
      <c r="D113" s="196"/>
      <c r="E113" s="193" t="s">
        <v>399</v>
      </c>
      <c r="F113" s="126">
        <v>670.80000000000007</v>
      </c>
      <c r="G113" s="188"/>
      <c r="H113" s="188"/>
      <c r="I113" s="188"/>
      <c r="J113" s="188"/>
      <c r="K113" s="188"/>
      <c r="L113" s="188"/>
      <c r="M113" s="188"/>
      <c r="N113" s="188"/>
      <c r="O113" s="188"/>
      <c r="P113" s="188"/>
      <c r="Q113" s="188"/>
      <c r="R113" s="188"/>
      <c r="S113" s="188"/>
      <c r="T113" s="188"/>
      <c r="U113" s="188"/>
      <c r="V113" s="189"/>
      <c r="W113" s="78"/>
      <c r="AC113" s="189"/>
      <c r="AD113" s="189"/>
    </row>
    <row r="114" spans="2:30" ht="12.75" customHeight="1" x14ac:dyDescent="0.2">
      <c r="B114" s="182"/>
      <c r="C114" s="195"/>
      <c r="D114" s="196"/>
      <c r="E114" s="193" t="s">
        <v>400</v>
      </c>
      <c r="F114" s="126">
        <v>563.16</v>
      </c>
      <c r="G114" s="188"/>
      <c r="H114" s="188"/>
      <c r="I114" s="188"/>
      <c r="J114" s="188"/>
      <c r="K114" s="188"/>
      <c r="L114" s="188"/>
      <c r="M114" s="188"/>
      <c r="N114" s="188"/>
      <c r="O114" s="188"/>
      <c r="P114" s="188"/>
      <c r="Q114" s="188"/>
      <c r="R114" s="188"/>
      <c r="S114" s="188"/>
      <c r="T114" s="188"/>
      <c r="U114" s="188"/>
      <c r="V114" s="189"/>
      <c r="W114" s="78"/>
      <c r="AC114" s="189"/>
      <c r="AD114" s="189"/>
    </row>
    <row r="115" spans="2:30" ht="12.75" customHeight="1" x14ac:dyDescent="0.2">
      <c r="B115" s="182"/>
      <c r="C115" s="195"/>
      <c r="D115" s="196"/>
      <c r="E115" s="193" t="s">
        <v>401</v>
      </c>
      <c r="F115" s="126">
        <v>510.4</v>
      </c>
      <c r="G115" s="188"/>
      <c r="H115" s="188"/>
      <c r="I115" s="188"/>
      <c r="J115" s="188"/>
      <c r="K115" s="188"/>
      <c r="L115" s="188"/>
      <c r="M115" s="188"/>
      <c r="N115" s="188"/>
      <c r="O115" s="188"/>
      <c r="P115" s="188"/>
      <c r="Q115" s="188"/>
      <c r="R115" s="188"/>
      <c r="S115" s="188"/>
      <c r="T115" s="188"/>
      <c r="U115" s="188"/>
      <c r="V115" s="189"/>
      <c r="W115" s="78"/>
      <c r="AC115" s="189"/>
      <c r="AD115" s="189"/>
    </row>
    <row r="116" spans="2:30" ht="12.75" customHeight="1" x14ac:dyDescent="0.2">
      <c r="B116" s="182"/>
      <c r="C116" s="195"/>
      <c r="D116" s="196"/>
      <c r="E116" s="193" t="s">
        <v>402</v>
      </c>
      <c r="F116" s="126">
        <v>711.18000000000006</v>
      </c>
      <c r="G116" s="188"/>
      <c r="H116" s="188"/>
      <c r="I116" s="188"/>
      <c r="J116" s="188"/>
      <c r="K116" s="188"/>
      <c r="L116" s="188"/>
      <c r="M116" s="188"/>
      <c r="N116" s="188"/>
      <c r="O116" s="188"/>
      <c r="P116" s="188"/>
      <c r="Q116" s="188"/>
      <c r="R116" s="188"/>
      <c r="S116" s="188"/>
      <c r="T116" s="188"/>
      <c r="U116" s="188"/>
      <c r="V116" s="189"/>
      <c r="W116" s="78"/>
      <c r="AC116" s="189"/>
      <c r="AD116" s="189"/>
    </row>
    <row r="117" spans="2:30" ht="12.75" customHeight="1" x14ac:dyDescent="0.2">
      <c r="B117" s="182"/>
      <c r="C117" s="195"/>
      <c r="D117" s="196"/>
      <c r="E117" s="193" t="s">
        <v>403</v>
      </c>
      <c r="F117" s="126">
        <v>659.19</v>
      </c>
      <c r="G117" s="188"/>
      <c r="H117" s="188"/>
      <c r="I117" s="188"/>
      <c r="J117" s="188"/>
      <c r="K117" s="188"/>
      <c r="L117" s="188"/>
      <c r="M117" s="188"/>
      <c r="N117" s="188"/>
      <c r="O117" s="188"/>
      <c r="P117" s="188"/>
      <c r="Q117" s="188"/>
      <c r="R117" s="188"/>
      <c r="S117" s="188"/>
      <c r="T117" s="188"/>
      <c r="U117" s="188"/>
      <c r="V117" s="189"/>
      <c r="W117" s="78"/>
      <c r="AC117" s="189"/>
      <c r="AD117" s="189"/>
    </row>
    <row r="118" spans="2:30" ht="12.75" customHeight="1" x14ac:dyDescent="0.2">
      <c r="B118" s="182"/>
      <c r="C118" s="195"/>
      <c r="D118" s="196"/>
      <c r="E118" s="193" t="s">
        <v>404</v>
      </c>
      <c r="F118" s="126">
        <v>723.84</v>
      </c>
      <c r="G118" s="188"/>
      <c r="H118" s="188"/>
      <c r="I118" s="188"/>
      <c r="J118" s="188"/>
      <c r="K118" s="188"/>
      <c r="L118" s="188"/>
      <c r="M118" s="188"/>
      <c r="N118" s="188"/>
      <c r="O118" s="188"/>
      <c r="P118" s="188"/>
      <c r="Q118" s="188"/>
      <c r="R118" s="188"/>
      <c r="S118" s="188"/>
      <c r="T118" s="188"/>
      <c r="U118" s="188"/>
      <c r="V118" s="189"/>
      <c r="W118" s="78"/>
      <c r="AC118" s="189"/>
      <c r="AD118" s="189"/>
    </row>
    <row r="119" spans="2:30" ht="12.75" customHeight="1" x14ac:dyDescent="0.2">
      <c r="B119" s="182"/>
      <c r="C119" s="195"/>
      <c r="D119" s="196"/>
      <c r="E119" s="193" t="s">
        <v>405</v>
      </c>
      <c r="F119" s="126">
        <v>1044.8000000000002</v>
      </c>
      <c r="G119" s="188"/>
      <c r="H119" s="188"/>
      <c r="I119" s="188"/>
      <c r="J119" s="188"/>
      <c r="K119" s="188"/>
      <c r="L119" s="188"/>
      <c r="M119" s="188"/>
      <c r="N119" s="188"/>
      <c r="O119" s="188"/>
      <c r="P119" s="188"/>
      <c r="Q119" s="188"/>
      <c r="R119" s="188"/>
      <c r="S119" s="188"/>
      <c r="T119" s="188"/>
      <c r="U119" s="188"/>
      <c r="V119" s="189"/>
      <c r="W119" s="78"/>
      <c r="AC119" s="189"/>
      <c r="AD119" s="189"/>
    </row>
    <row r="120" spans="2:30" ht="12.75" customHeight="1" x14ac:dyDescent="0.2">
      <c r="B120" s="182"/>
      <c r="C120" s="195"/>
      <c r="D120" s="196"/>
      <c r="E120" s="193" t="s">
        <v>406</v>
      </c>
      <c r="F120" s="126">
        <v>2564.4500000000003</v>
      </c>
      <c r="G120" s="188"/>
      <c r="H120" s="188"/>
      <c r="I120" s="188"/>
      <c r="J120" s="188"/>
      <c r="K120" s="188"/>
      <c r="L120" s="188"/>
      <c r="M120" s="188"/>
      <c r="N120" s="188"/>
      <c r="O120" s="188"/>
      <c r="P120" s="188"/>
      <c r="Q120" s="188"/>
      <c r="R120" s="188"/>
      <c r="S120" s="188"/>
      <c r="T120" s="188"/>
      <c r="U120" s="188"/>
      <c r="V120" s="189"/>
      <c r="W120" s="78"/>
      <c r="AC120" s="189"/>
      <c r="AD120" s="189"/>
    </row>
    <row r="121" spans="2:30" ht="12.75" customHeight="1" x14ac:dyDescent="0.2">
      <c r="B121" s="182"/>
      <c r="C121" s="195"/>
      <c r="D121" s="196"/>
      <c r="E121" s="193" t="s">
        <v>407</v>
      </c>
      <c r="F121" s="126">
        <v>3394.73</v>
      </c>
      <c r="G121" s="188"/>
      <c r="H121" s="188"/>
      <c r="I121" s="188"/>
      <c r="J121" s="188"/>
      <c r="K121" s="188"/>
      <c r="L121" s="188"/>
      <c r="M121" s="188"/>
      <c r="N121" s="188"/>
      <c r="O121" s="188"/>
      <c r="P121" s="188"/>
      <c r="Q121" s="188"/>
      <c r="R121" s="188"/>
      <c r="S121" s="188"/>
      <c r="T121" s="188"/>
      <c r="U121" s="188"/>
      <c r="V121" s="189"/>
      <c r="W121" s="78"/>
      <c r="AC121" s="189"/>
      <c r="AD121" s="189"/>
    </row>
    <row r="122" spans="2:30" ht="12.75" customHeight="1" x14ac:dyDescent="0.2">
      <c r="B122" s="182"/>
      <c r="C122" s="195"/>
      <c r="D122" s="196"/>
      <c r="E122" s="193" t="s">
        <v>408</v>
      </c>
      <c r="F122" s="126">
        <v>1212.95</v>
      </c>
      <c r="G122" s="188"/>
      <c r="H122" s="188"/>
      <c r="I122" s="188"/>
      <c r="J122" s="188"/>
      <c r="K122" s="188"/>
      <c r="L122" s="188"/>
      <c r="M122" s="188"/>
      <c r="N122" s="188"/>
      <c r="O122" s="188"/>
      <c r="P122" s="188"/>
      <c r="Q122" s="188"/>
      <c r="R122" s="188"/>
      <c r="S122" s="188"/>
      <c r="T122" s="188"/>
      <c r="U122" s="188"/>
      <c r="V122" s="189"/>
      <c r="W122" s="78"/>
      <c r="AC122" s="189"/>
      <c r="AD122" s="189"/>
    </row>
    <row r="123" spans="2:30" ht="12.75" customHeight="1" x14ac:dyDescent="0.2">
      <c r="B123" s="182"/>
      <c r="C123" s="195"/>
      <c r="D123" s="196"/>
      <c r="E123" s="193" t="s">
        <v>409</v>
      </c>
      <c r="F123" s="126">
        <v>1197.1399999999999</v>
      </c>
      <c r="G123" s="188"/>
      <c r="H123" s="188"/>
      <c r="I123" s="188"/>
      <c r="J123" s="188"/>
      <c r="K123" s="188"/>
      <c r="L123" s="188"/>
      <c r="M123" s="188"/>
      <c r="N123" s="188"/>
      <c r="O123" s="188"/>
      <c r="P123" s="188"/>
      <c r="Q123" s="188"/>
      <c r="R123" s="188"/>
      <c r="S123" s="188"/>
      <c r="T123" s="188"/>
      <c r="U123" s="188"/>
      <c r="V123" s="189"/>
      <c r="W123" s="78"/>
      <c r="AC123" s="189"/>
      <c r="AD123" s="189"/>
    </row>
    <row r="124" spans="2:30" ht="12.75" customHeight="1" x14ac:dyDescent="0.2">
      <c r="B124" s="182"/>
      <c r="C124" s="195"/>
      <c r="D124" s="196"/>
      <c r="E124" s="193" t="s">
        <v>410</v>
      </c>
      <c r="F124" s="126">
        <v>588.65</v>
      </c>
      <c r="G124" s="188"/>
      <c r="H124" s="188"/>
      <c r="I124" s="188"/>
      <c r="J124" s="188"/>
      <c r="K124" s="188"/>
      <c r="L124" s="188"/>
      <c r="M124" s="188"/>
      <c r="N124" s="188"/>
      <c r="O124" s="188"/>
      <c r="P124" s="188"/>
      <c r="Q124" s="188"/>
      <c r="R124" s="188"/>
      <c r="S124" s="188"/>
      <c r="T124" s="188"/>
      <c r="U124" s="188"/>
      <c r="V124" s="189"/>
      <c r="W124" s="78"/>
      <c r="AC124" s="189"/>
      <c r="AD124" s="189"/>
    </row>
    <row r="125" spans="2:30" ht="12.75" customHeight="1" x14ac:dyDescent="0.2">
      <c r="B125" s="182"/>
      <c r="C125" s="195"/>
      <c r="D125" s="196"/>
      <c r="E125" s="193" t="s">
        <v>411</v>
      </c>
      <c r="F125" s="126">
        <v>1319.58</v>
      </c>
      <c r="G125" s="188"/>
      <c r="H125" s="188"/>
      <c r="I125" s="188"/>
      <c r="J125" s="188"/>
      <c r="K125" s="188"/>
      <c r="L125" s="188"/>
      <c r="M125" s="188"/>
      <c r="N125" s="188"/>
      <c r="O125" s="188"/>
      <c r="P125" s="188"/>
      <c r="Q125" s="188"/>
      <c r="R125" s="188"/>
      <c r="S125" s="188"/>
      <c r="T125" s="188"/>
      <c r="U125" s="188"/>
      <c r="V125" s="189"/>
      <c r="W125" s="78"/>
      <c r="AC125" s="189"/>
      <c r="AD125" s="189"/>
    </row>
    <row r="126" spans="2:30" ht="12.75" customHeight="1" x14ac:dyDescent="0.2">
      <c r="B126" s="182"/>
      <c r="C126" s="195"/>
      <c r="D126" s="196"/>
      <c r="E126" s="193" t="s">
        <v>412</v>
      </c>
      <c r="F126" s="126">
        <v>668.06</v>
      </c>
      <c r="G126" s="188"/>
      <c r="H126" s="188"/>
      <c r="I126" s="188"/>
      <c r="J126" s="188"/>
      <c r="K126" s="188"/>
      <c r="L126" s="188"/>
      <c r="M126" s="188"/>
      <c r="N126" s="188"/>
      <c r="O126" s="188"/>
      <c r="P126" s="188"/>
      <c r="Q126" s="188"/>
      <c r="R126" s="188"/>
      <c r="S126" s="188"/>
      <c r="T126" s="188"/>
      <c r="U126" s="188"/>
      <c r="V126" s="189"/>
      <c r="W126" s="78"/>
      <c r="AC126" s="189"/>
      <c r="AD126" s="189"/>
    </row>
    <row r="127" spans="2:30" ht="12.75" customHeight="1" x14ac:dyDescent="0.2">
      <c r="B127" s="182"/>
      <c r="C127" s="195"/>
      <c r="D127" s="196"/>
      <c r="E127" s="193" t="s">
        <v>413</v>
      </c>
      <c r="F127" s="126">
        <v>803.28</v>
      </c>
      <c r="G127" s="188"/>
      <c r="H127" s="188"/>
      <c r="I127" s="188"/>
      <c r="J127" s="188"/>
      <c r="K127" s="188"/>
      <c r="L127" s="188"/>
      <c r="M127" s="188"/>
      <c r="N127" s="188"/>
      <c r="O127" s="188"/>
      <c r="P127" s="188"/>
      <c r="Q127" s="188"/>
      <c r="R127" s="188"/>
      <c r="S127" s="188"/>
      <c r="T127" s="188"/>
      <c r="U127" s="188"/>
      <c r="V127" s="189"/>
      <c r="W127" s="78"/>
      <c r="AC127" s="189"/>
      <c r="AD127" s="189"/>
    </row>
    <row r="128" spans="2:30" ht="12.75" customHeight="1" x14ac:dyDescent="0.2">
      <c r="B128" s="182"/>
      <c r="C128" s="195"/>
      <c r="D128" s="196"/>
      <c r="E128" s="193" t="s">
        <v>414</v>
      </c>
      <c r="F128" s="126">
        <v>41.010000000000005</v>
      </c>
      <c r="G128" s="188"/>
      <c r="H128" s="188"/>
      <c r="I128" s="188"/>
      <c r="J128" s="188"/>
      <c r="K128" s="188"/>
      <c r="L128" s="188"/>
      <c r="M128" s="188"/>
      <c r="N128" s="188"/>
      <c r="O128" s="188"/>
      <c r="P128" s="188"/>
      <c r="Q128" s="188"/>
      <c r="R128" s="188"/>
      <c r="S128" s="188"/>
      <c r="T128" s="188"/>
      <c r="U128" s="188"/>
      <c r="V128" s="189"/>
      <c r="W128" s="78"/>
      <c r="AC128" s="189"/>
      <c r="AD128" s="189"/>
    </row>
    <row r="129" spans="2:30" ht="12.75" customHeight="1" x14ac:dyDescent="0.2">
      <c r="B129" s="182"/>
      <c r="C129" s="195"/>
      <c r="D129" s="196"/>
      <c r="E129" s="193" t="s">
        <v>415</v>
      </c>
      <c r="F129" s="126">
        <v>459.28</v>
      </c>
      <c r="G129" s="188"/>
      <c r="H129" s="188"/>
      <c r="I129" s="188"/>
      <c r="J129" s="188"/>
      <c r="K129" s="188"/>
      <c r="L129" s="188"/>
      <c r="M129" s="188"/>
      <c r="N129" s="188"/>
      <c r="O129" s="188"/>
      <c r="P129" s="188"/>
      <c r="Q129" s="188"/>
      <c r="R129" s="188"/>
      <c r="S129" s="188"/>
      <c r="T129" s="188"/>
      <c r="U129" s="188"/>
      <c r="V129" s="189"/>
      <c r="W129" s="78"/>
      <c r="AC129" s="189"/>
      <c r="AD129" s="189"/>
    </row>
    <row r="130" spans="2:30" ht="12.75" customHeight="1" x14ac:dyDescent="0.2">
      <c r="B130" s="182"/>
      <c r="C130" s="195"/>
      <c r="D130" s="196"/>
      <c r="E130" s="193" t="s">
        <v>416</v>
      </c>
      <c r="F130" s="126">
        <v>529.83000000000004</v>
      </c>
      <c r="G130" s="188"/>
      <c r="H130" s="188"/>
      <c r="I130" s="188"/>
      <c r="J130" s="188"/>
      <c r="K130" s="188"/>
      <c r="L130" s="188"/>
      <c r="M130" s="188"/>
      <c r="N130" s="188"/>
      <c r="O130" s="188"/>
      <c r="P130" s="188"/>
      <c r="Q130" s="188"/>
      <c r="R130" s="188"/>
      <c r="S130" s="188"/>
      <c r="T130" s="188"/>
      <c r="U130" s="188"/>
      <c r="V130" s="189"/>
      <c r="W130" s="78"/>
      <c r="AC130" s="189"/>
      <c r="AD130" s="189"/>
    </row>
    <row r="131" spans="2:30" ht="12.75" customHeight="1" x14ac:dyDescent="0.2">
      <c r="B131" s="182"/>
      <c r="C131" s="195"/>
      <c r="D131" s="196"/>
      <c r="E131" s="193" t="s">
        <v>417</v>
      </c>
      <c r="F131" s="126">
        <v>703.5</v>
      </c>
      <c r="G131" s="188"/>
      <c r="H131" s="188"/>
      <c r="I131" s="188"/>
      <c r="J131" s="188"/>
      <c r="K131" s="188"/>
      <c r="L131" s="188"/>
      <c r="M131" s="188"/>
      <c r="N131" s="188"/>
      <c r="O131" s="188"/>
      <c r="P131" s="188"/>
      <c r="Q131" s="188"/>
      <c r="R131" s="188"/>
      <c r="S131" s="188"/>
      <c r="T131" s="188"/>
      <c r="U131" s="188"/>
      <c r="V131" s="189"/>
      <c r="W131" s="78"/>
      <c r="AC131" s="189"/>
      <c r="AD131" s="189"/>
    </row>
    <row r="132" spans="2:30" ht="12.75" customHeight="1" x14ac:dyDescent="0.2">
      <c r="B132" s="182"/>
      <c r="C132" s="195"/>
      <c r="D132" s="196"/>
      <c r="E132" s="193" t="s">
        <v>418</v>
      </c>
      <c r="F132" s="126">
        <v>570.79999999999995</v>
      </c>
      <c r="G132" s="188"/>
      <c r="H132" s="188"/>
      <c r="I132" s="188"/>
      <c r="J132" s="188"/>
      <c r="K132" s="188"/>
      <c r="L132" s="188"/>
      <c r="M132" s="188"/>
      <c r="N132" s="188"/>
      <c r="O132" s="188"/>
      <c r="P132" s="188"/>
      <c r="Q132" s="188"/>
      <c r="R132" s="188"/>
      <c r="S132" s="188"/>
      <c r="T132" s="188"/>
      <c r="U132" s="188"/>
      <c r="V132" s="189"/>
      <c r="W132" s="78"/>
      <c r="AC132" s="189"/>
      <c r="AD132" s="189"/>
    </row>
    <row r="133" spans="2:30" ht="12.75" customHeight="1" x14ac:dyDescent="0.2">
      <c r="B133" s="182"/>
      <c r="C133" s="195"/>
      <c r="D133" s="196"/>
      <c r="E133" s="193" t="s">
        <v>419</v>
      </c>
      <c r="F133" s="126">
        <v>305.55</v>
      </c>
      <c r="G133" s="188"/>
      <c r="H133" s="188"/>
      <c r="I133" s="188"/>
      <c r="J133" s="188"/>
      <c r="K133" s="188"/>
      <c r="L133" s="188"/>
      <c r="M133" s="188"/>
      <c r="N133" s="188"/>
      <c r="O133" s="188"/>
      <c r="P133" s="188"/>
      <c r="Q133" s="188"/>
      <c r="R133" s="188"/>
      <c r="S133" s="188"/>
      <c r="T133" s="188"/>
      <c r="U133" s="188"/>
      <c r="V133" s="189"/>
      <c r="W133" s="78"/>
      <c r="AC133" s="189"/>
      <c r="AD133" s="189"/>
    </row>
    <row r="134" spans="2:30" ht="12.75" customHeight="1" x14ac:dyDescent="0.2">
      <c r="B134" s="182"/>
      <c r="C134" s="195"/>
      <c r="D134" s="196"/>
      <c r="E134" s="193" t="s">
        <v>420</v>
      </c>
      <c r="F134" s="126">
        <v>1018.4599999999999</v>
      </c>
      <c r="G134" s="188"/>
      <c r="H134" s="188"/>
      <c r="I134" s="188"/>
      <c r="J134" s="188"/>
      <c r="K134" s="188"/>
      <c r="L134" s="188"/>
      <c r="M134" s="188"/>
      <c r="N134" s="188"/>
      <c r="O134" s="188"/>
      <c r="P134" s="188"/>
      <c r="Q134" s="188"/>
      <c r="R134" s="188"/>
      <c r="S134" s="188"/>
      <c r="T134" s="188"/>
      <c r="U134" s="188"/>
      <c r="V134" s="189"/>
      <c r="W134" s="78"/>
      <c r="AC134" s="189"/>
      <c r="AD134" s="189"/>
    </row>
    <row r="135" spans="2:30" ht="12.75" customHeight="1" x14ac:dyDescent="0.2">
      <c r="B135" s="182"/>
      <c r="C135" s="195"/>
      <c r="D135" s="196"/>
      <c r="E135" s="193" t="s">
        <v>421</v>
      </c>
      <c r="F135" s="126">
        <v>612.29</v>
      </c>
      <c r="G135" s="188"/>
      <c r="H135" s="188"/>
      <c r="I135" s="188"/>
      <c r="J135" s="188"/>
      <c r="K135" s="188"/>
      <c r="L135" s="188"/>
      <c r="M135" s="188"/>
      <c r="N135" s="188"/>
      <c r="O135" s="188"/>
      <c r="P135" s="188"/>
      <c r="Q135" s="188"/>
      <c r="R135" s="188"/>
      <c r="S135" s="188"/>
      <c r="T135" s="188"/>
      <c r="U135" s="188"/>
      <c r="V135" s="189"/>
      <c r="W135" s="78"/>
      <c r="AC135" s="189"/>
      <c r="AD135" s="189"/>
    </row>
    <row r="136" spans="2:30" ht="12.75" customHeight="1" x14ac:dyDescent="0.2">
      <c r="B136" s="182"/>
      <c r="C136" s="195"/>
      <c r="D136" s="196"/>
      <c r="E136" s="193" t="s">
        <v>422</v>
      </c>
      <c r="F136" s="126">
        <v>320.83999999999997</v>
      </c>
      <c r="G136" s="188"/>
      <c r="H136" s="188"/>
      <c r="I136" s="188"/>
      <c r="J136" s="188"/>
      <c r="K136" s="188"/>
      <c r="L136" s="188"/>
      <c r="M136" s="188"/>
      <c r="N136" s="188"/>
      <c r="O136" s="188"/>
      <c r="P136" s="188"/>
      <c r="Q136" s="188"/>
      <c r="R136" s="188"/>
      <c r="S136" s="188"/>
      <c r="T136" s="188"/>
      <c r="U136" s="188"/>
      <c r="V136" s="189"/>
      <c r="W136" s="78"/>
      <c r="AC136" s="189"/>
      <c r="AD136" s="189"/>
    </row>
    <row r="137" spans="2:30" ht="12.75" customHeight="1" x14ac:dyDescent="0.2">
      <c r="B137" s="182"/>
      <c r="C137" s="195"/>
      <c r="D137" s="196"/>
      <c r="E137" s="193" t="s">
        <v>423</v>
      </c>
      <c r="F137" s="126">
        <v>1606.8700000000001</v>
      </c>
      <c r="G137" s="188"/>
      <c r="H137" s="188"/>
      <c r="I137" s="188"/>
      <c r="J137" s="188"/>
      <c r="K137" s="188"/>
      <c r="L137" s="188"/>
      <c r="M137" s="188"/>
      <c r="N137" s="188"/>
      <c r="O137" s="188"/>
      <c r="P137" s="188"/>
      <c r="Q137" s="188"/>
      <c r="R137" s="188"/>
      <c r="S137" s="188"/>
      <c r="T137" s="188"/>
      <c r="U137" s="188"/>
      <c r="V137" s="189"/>
      <c r="W137" s="78"/>
      <c r="AC137" s="189"/>
      <c r="AD137" s="189"/>
    </row>
    <row r="138" spans="2:30" ht="12.75" customHeight="1" x14ac:dyDescent="0.2">
      <c r="B138" s="182"/>
      <c r="C138" s="195"/>
      <c r="D138" s="196"/>
      <c r="E138" s="193" t="s">
        <v>424</v>
      </c>
      <c r="F138" s="126">
        <v>488.17</v>
      </c>
      <c r="G138" s="188"/>
      <c r="H138" s="188"/>
      <c r="I138" s="188"/>
      <c r="J138" s="188"/>
      <c r="K138" s="188"/>
      <c r="L138" s="188"/>
      <c r="M138" s="188"/>
      <c r="N138" s="188"/>
      <c r="O138" s="188"/>
      <c r="P138" s="188"/>
      <c r="Q138" s="188"/>
      <c r="R138" s="188"/>
      <c r="S138" s="188"/>
      <c r="T138" s="188"/>
      <c r="U138" s="188"/>
      <c r="V138" s="189"/>
      <c r="W138" s="78"/>
      <c r="AC138" s="189"/>
      <c r="AD138" s="189"/>
    </row>
    <row r="139" spans="2:30" ht="12.75" customHeight="1" x14ac:dyDescent="0.2">
      <c r="B139" s="182"/>
      <c r="C139" s="195"/>
      <c r="D139" s="196"/>
      <c r="E139" s="193" t="s">
        <v>425</v>
      </c>
      <c r="F139" s="126">
        <v>714.01</v>
      </c>
      <c r="G139" s="188"/>
      <c r="H139" s="188"/>
      <c r="I139" s="188"/>
      <c r="J139" s="188"/>
      <c r="K139" s="188"/>
      <c r="L139" s="188"/>
      <c r="M139" s="188"/>
      <c r="N139" s="188"/>
      <c r="O139" s="188"/>
      <c r="P139" s="188"/>
      <c r="Q139" s="188"/>
      <c r="R139" s="188"/>
      <c r="S139" s="188"/>
      <c r="T139" s="188"/>
      <c r="U139" s="188"/>
      <c r="V139" s="189"/>
      <c r="W139" s="78"/>
      <c r="AC139" s="189"/>
      <c r="AD139" s="189"/>
    </row>
    <row r="140" spans="2:30" ht="12.75" customHeight="1" x14ac:dyDescent="0.2">
      <c r="B140" s="182"/>
      <c r="C140" s="195"/>
      <c r="D140" s="196"/>
      <c r="E140" s="193" t="s">
        <v>426</v>
      </c>
      <c r="F140" s="126">
        <v>839.86</v>
      </c>
      <c r="G140" s="188"/>
      <c r="H140" s="188"/>
      <c r="I140" s="188"/>
      <c r="J140" s="188"/>
      <c r="K140" s="188"/>
      <c r="L140" s="188"/>
      <c r="M140" s="188"/>
      <c r="N140" s="188"/>
      <c r="O140" s="188"/>
      <c r="P140" s="188"/>
      <c r="Q140" s="188"/>
      <c r="R140" s="188"/>
      <c r="S140" s="188"/>
      <c r="T140" s="188"/>
      <c r="U140" s="188"/>
      <c r="V140" s="189"/>
      <c r="W140" s="78"/>
      <c r="AC140" s="189"/>
      <c r="AD140" s="189"/>
    </row>
    <row r="141" spans="2:30" ht="12.75" customHeight="1" x14ac:dyDescent="0.2">
      <c r="B141" s="182"/>
      <c r="C141" s="195"/>
      <c r="D141" s="196"/>
      <c r="E141" s="193" t="s">
        <v>427</v>
      </c>
      <c r="F141" s="126">
        <v>2037.2399999999998</v>
      </c>
      <c r="G141" s="188"/>
      <c r="H141" s="188"/>
      <c r="I141" s="188"/>
      <c r="J141" s="188"/>
      <c r="K141" s="188"/>
      <c r="L141" s="188"/>
      <c r="M141" s="188"/>
      <c r="N141" s="188"/>
      <c r="O141" s="188"/>
      <c r="P141" s="188"/>
      <c r="Q141" s="188"/>
      <c r="R141" s="188"/>
      <c r="S141" s="188"/>
      <c r="T141" s="188"/>
      <c r="U141" s="188"/>
      <c r="V141" s="189"/>
      <c r="W141" s="78"/>
      <c r="AC141" s="189"/>
      <c r="AD141" s="189"/>
    </row>
    <row r="142" spans="2:30" ht="12.75" customHeight="1" x14ac:dyDescent="0.2">
      <c r="B142" s="182"/>
      <c r="C142" s="195"/>
      <c r="D142" s="196"/>
      <c r="E142" s="193" t="s">
        <v>428</v>
      </c>
      <c r="F142" s="126">
        <v>16.940000000000001</v>
      </c>
      <c r="G142" s="188"/>
      <c r="H142" s="188"/>
      <c r="I142" s="188"/>
      <c r="J142" s="188"/>
      <c r="K142" s="188"/>
      <c r="L142" s="188"/>
      <c r="M142" s="188"/>
      <c r="N142" s="188"/>
      <c r="O142" s="188"/>
      <c r="P142" s="188"/>
      <c r="Q142" s="188"/>
      <c r="R142" s="188"/>
      <c r="S142" s="188"/>
      <c r="T142" s="188"/>
      <c r="U142" s="188"/>
      <c r="V142" s="189"/>
      <c r="W142" s="78"/>
      <c r="AC142" s="189"/>
      <c r="AD142" s="189"/>
    </row>
    <row r="143" spans="2:30" ht="12.75" customHeight="1" x14ac:dyDescent="0.2">
      <c r="B143" s="182"/>
      <c r="C143" s="195"/>
      <c r="D143" s="196"/>
      <c r="E143" s="193" t="s">
        <v>429</v>
      </c>
      <c r="F143" s="126">
        <v>2911.4100000000003</v>
      </c>
      <c r="G143" s="188"/>
      <c r="H143" s="188"/>
      <c r="I143" s="188"/>
      <c r="J143" s="188"/>
      <c r="K143" s="188"/>
      <c r="L143" s="188"/>
      <c r="M143" s="188"/>
      <c r="N143" s="188"/>
      <c r="O143" s="188"/>
      <c r="P143" s="188"/>
      <c r="Q143" s="188"/>
      <c r="R143" s="188"/>
      <c r="S143" s="188"/>
      <c r="T143" s="188"/>
      <c r="U143" s="188"/>
      <c r="V143" s="189"/>
      <c r="W143" s="78"/>
      <c r="AC143" s="189"/>
      <c r="AD143" s="189"/>
    </row>
    <row r="144" spans="2:30" ht="12.75" customHeight="1" x14ac:dyDescent="0.2">
      <c r="B144" s="182"/>
      <c r="C144" s="195"/>
      <c r="D144" s="196"/>
      <c r="E144" s="193" t="s">
        <v>430</v>
      </c>
      <c r="F144" s="126">
        <v>30.11</v>
      </c>
      <c r="G144" s="188"/>
      <c r="H144" s="188"/>
      <c r="I144" s="188"/>
      <c r="J144" s="188"/>
      <c r="K144" s="188"/>
      <c r="L144" s="188"/>
      <c r="M144" s="188"/>
      <c r="N144" s="188"/>
      <c r="O144" s="188"/>
      <c r="P144" s="188"/>
      <c r="Q144" s="188"/>
      <c r="R144" s="188"/>
      <c r="S144" s="188"/>
      <c r="T144" s="188"/>
      <c r="U144" s="188"/>
      <c r="V144" s="189"/>
      <c r="W144" s="78"/>
      <c r="AC144" s="189"/>
      <c r="AD144" s="189"/>
    </row>
    <row r="145" spans="2:30" ht="12.75" customHeight="1" x14ac:dyDescent="0.2">
      <c r="B145" s="182"/>
      <c r="C145" s="195"/>
      <c r="D145" s="196"/>
      <c r="E145" s="193" t="s">
        <v>431</v>
      </c>
      <c r="F145" s="126">
        <v>69.260000000000005</v>
      </c>
      <c r="G145" s="188"/>
      <c r="H145" s="188"/>
      <c r="I145" s="188"/>
      <c r="J145" s="188"/>
      <c r="K145" s="188"/>
      <c r="L145" s="188"/>
      <c r="M145" s="188"/>
      <c r="N145" s="188"/>
      <c r="O145" s="188"/>
      <c r="P145" s="188"/>
      <c r="Q145" s="188"/>
      <c r="R145" s="188"/>
      <c r="S145" s="188"/>
      <c r="T145" s="188"/>
      <c r="U145" s="188"/>
      <c r="V145" s="189"/>
      <c r="W145" s="78"/>
      <c r="AC145" s="189"/>
      <c r="AD145" s="189"/>
    </row>
    <row r="146" spans="2:30" ht="12.75" customHeight="1" x14ac:dyDescent="0.2">
      <c r="B146" s="182"/>
      <c r="C146" s="195"/>
      <c r="D146" s="197"/>
      <c r="E146" s="193" t="s">
        <v>432</v>
      </c>
      <c r="F146" s="126">
        <v>533.88</v>
      </c>
      <c r="G146" s="191"/>
      <c r="H146" s="191"/>
      <c r="I146" s="191"/>
      <c r="J146" s="191"/>
      <c r="K146" s="191"/>
      <c r="L146" s="191"/>
      <c r="M146" s="191"/>
      <c r="N146" s="191"/>
      <c r="O146" s="191"/>
      <c r="P146" s="191"/>
      <c r="Q146" s="191"/>
      <c r="R146" s="191"/>
      <c r="S146" s="191"/>
      <c r="T146" s="191"/>
      <c r="U146" s="191"/>
      <c r="V146" s="192"/>
      <c r="W146" s="78"/>
      <c r="AC146" s="192"/>
      <c r="AD146" s="192"/>
    </row>
    <row r="147" spans="2:30" ht="12.75" customHeight="1" x14ac:dyDescent="0.2">
      <c r="B147" s="182"/>
      <c r="C147" s="183" t="s">
        <v>433</v>
      </c>
      <c r="D147" s="183" t="s">
        <v>434</v>
      </c>
      <c r="E147" s="193" t="s">
        <v>435</v>
      </c>
      <c r="F147" s="126">
        <v>38245.830000000009</v>
      </c>
      <c r="G147" s="185">
        <v>-13008.619999999999</v>
      </c>
      <c r="H147" s="185">
        <v>639.00011363636372</v>
      </c>
      <c r="I147" s="185">
        <v>0</v>
      </c>
      <c r="J147" s="185">
        <v>0</v>
      </c>
      <c r="K147" s="185">
        <v>11.054073799460923</v>
      </c>
      <c r="L147" s="185">
        <v>0</v>
      </c>
      <c r="M147" s="185">
        <v>0</v>
      </c>
      <c r="N147" s="185">
        <v>0</v>
      </c>
      <c r="O147" s="185">
        <v>-34839.06</v>
      </c>
      <c r="P147" s="185">
        <v>-615.3900000000001</v>
      </c>
      <c r="Q147" s="185">
        <v>32918.910000000003</v>
      </c>
      <c r="R147" s="185">
        <v>0</v>
      </c>
      <c r="S147" s="185">
        <v>0</v>
      </c>
      <c r="T147" s="185">
        <v>0</v>
      </c>
      <c r="U147" s="185">
        <v>0</v>
      </c>
      <c r="V147" s="186">
        <f>SUM(F147:U215)</f>
        <v>72703.094187435854</v>
      </c>
      <c r="W147" s="78"/>
      <c r="AB147" s="1" t="s">
        <v>722</v>
      </c>
      <c r="AC147" s="186">
        <v>72703.09418743584</v>
      </c>
      <c r="AD147" s="186">
        <f t="shared" si="1"/>
        <v>0</v>
      </c>
    </row>
    <row r="148" spans="2:30" ht="12.75" customHeight="1" x14ac:dyDescent="0.2">
      <c r="B148" s="182"/>
      <c r="C148" s="187"/>
      <c r="D148" s="187"/>
      <c r="E148" s="193" t="s">
        <v>436</v>
      </c>
      <c r="F148" s="126">
        <v>7222.55</v>
      </c>
      <c r="G148" s="188"/>
      <c r="H148" s="188"/>
      <c r="I148" s="188"/>
      <c r="J148" s="188"/>
      <c r="K148" s="188"/>
      <c r="L148" s="188"/>
      <c r="M148" s="188"/>
      <c r="N148" s="188"/>
      <c r="O148" s="188"/>
      <c r="P148" s="188"/>
      <c r="Q148" s="188"/>
      <c r="R148" s="188"/>
      <c r="S148" s="188"/>
      <c r="T148" s="188"/>
      <c r="U148" s="188"/>
      <c r="V148" s="189"/>
      <c r="W148" s="78"/>
      <c r="AC148" s="189"/>
      <c r="AD148" s="189"/>
    </row>
    <row r="149" spans="2:30" ht="12.75" customHeight="1" x14ac:dyDescent="0.2">
      <c r="B149" s="182"/>
      <c r="C149" s="187"/>
      <c r="D149" s="187"/>
      <c r="E149" s="193" t="s">
        <v>437</v>
      </c>
      <c r="F149" s="126">
        <v>1405.25</v>
      </c>
      <c r="G149" s="188"/>
      <c r="H149" s="188"/>
      <c r="I149" s="188"/>
      <c r="J149" s="188"/>
      <c r="K149" s="188"/>
      <c r="L149" s="188"/>
      <c r="M149" s="188"/>
      <c r="N149" s="188"/>
      <c r="O149" s="188"/>
      <c r="P149" s="188"/>
      <c r="Q149" s="188"/>
      <c r="R149" s="188"/>
      <c r="S149" s="188"/>
      <c r="T149" s="188"/>
      <c r="U149" s="188"/>
      <c r="V149" s="189"/>
      <c r="W149" s="78"/>
      <c r="AC149" s="189"/>
      <c r="AD149" s="189"/>
    </row>
    <row r="150" spans="2:30" ht="12.75" customHeight="1" x14ac:dyDescent="0.2">
      <c r="B150" s="182"/>
      <c r="C150" s="187"/>
      <c r="D150" s="187"/>
      <c r="E150" s="193" t="s">
        <v>438</v>
      </c>
      <c r="F150" s="126">
        <v>1111.7199999999998</v>
      </c>
      <c r="G150" s="188"/>
      <c r="H150" s="188"/>
      <c r="I150" s="188"/>
      <c r="J150" s="188"/>
      <c r="K150" s="188"/>
      <c r="L150" s="188"/>
      <c r="M150" s="188"/>
      <c r="N150" s="188"/>
      <c r="O150" s="188"/>
      <c r="P150" s="188"/>
      <c r="Q150" s="188"/>
      <c r="R150" s="188"/>
      <c r="S150" s="188"/>
      <c r="T150" s="188"/>
      <c r="U150" s="188"/>
      <c r="V150" s="189"/>
      <c r="W150" s="78"/>
      <c r="AC150" s="189"/>
      <c r="AD150" s="189"/>
    </row>
    <row r="151" spans="2:30" ht="12.75" customHeight="1" x14ac:dyDescent="0.2">
      <c r="B151" s="182"/>
      <c r="C151" s="187"/>
      <c r="D151" s="187"/>
      <c r="E151" s="193" t="s">
        <v>439</v>
      </c>
      <c r="F151" s="126">
        <v>1811.7</v>
      </c>
      <c r="G151" s="188"/>
      <c r="H151" s="188"/>
      <c r="I151" s="188"/>
      <c r="J151" s="188"/>
      <c r="K151" s="188"/>
      <c r="L151" s="188"/>
      <c r="M151" s="188"/>
      <c r="N151" s="188"/>
      <c r="O151" s="188"/>
      <c r="P151" s="188"/>
      <c r="Q151" s="188"/>
      <c r="R151" s="188"/>
      <c r="S151" s="188"/>
      <c r="T151" s="188"/>
      <c r="U151" s="188"/>
      <c r="V151" s="189"/>
      <c r="W151" s="78"/>
      <c r="AC151" s="189"/>
      <c r="AD151" s="189"/>
    </row>
    <row r="152" spans="2:30" ht="12.75" customHeight="1" x14ac:dyDescent="0.2">
      <c r="B152" s="182"/>
      <c r="C152" s="187"/>
      <c r="D152" s="187"/>
      <c r="E152" s="193" t="s">
        <v>440</v>
      </c>
      <c r="F152" s="126">
        <v>403.80999999999995</v>
      </c>
      <c r="G152" s="188"/>
      <c r="H152" s="188"/>
      <c r="I152" s="188"/>
      <c r="J152" s="188"/>
      <c r="K152" s="188"/>
      <c r="L152" s="188"/>
      <c r="M152" s="188"/>
      <c r="N152" s="188"/>
      <c r="O152" s="188"/>
      <c r="P152" s="188"/>
      <c r="Q152" s="188"/>
      <c r="R152" s="188"/>
      <c r="S152" s="188"/>
      <c r="T152" s="188"/>
      <c r="U152" s="188"/>
      <c r="V152" s="189"/>
      <c r="W152" s="78"/>
      <c r="AC152" s="189"/>
      <c r="AD152" s="189"/>
    </row>
    <row r="153" spans="2:30" ht="12.75" customHeight="1" x14ac:dyDescent="0.2">
      <c r="B153" s="182"/>
      <c r="C153" s="187"/>
      <c r="D153" s="187"/>
      <c r="E153" s="193" t="s">
        <v>441</v>
      </c>
      <c r="F153" s="126">
        <v>513.74</v>
      </c>
      <c r="G153" s="188"/>
      <c r="H153" s="188"/>
      <c r="I153" s="188"/>
      <c r="J153" s="188"/>
      <c r="K153" s="188"/>
      <c r="L153" s="188"/>
      <c r="M153" s="188"/>
      <c r="N153" s="188"/>
      <c r="O153" s="188"/>
      <c r="P153" s="188"/>
      <c r="Q153" s="188"/>
      <c r="R153" s="188"/>
      <c r="S153" s="188"/>
      <c r="T153" s="188"/>
      <c r="U153" s="188"/>
      <c r="V153" s="189"/>
      <c r="W153" s="78"/>
      <c r="AC153" s="189"/>
      <c r="AD153" s="189"/>
    </row>
    <row r="154" spans="2:30" ht="12.75" customHeight="1" x14ac:dyDescent="0.2">
      <c r="B154" s="182"/>
      <c r="C154" s="187"/>
      <c r="D154" s="187"/>
      <c r="E154" s="193" t="s">
        <v>442</v>
      </c>
      <c r="F154" s="126">
        <v>1216.3599999999999</v>
      </c>
      <c r="G154" s="188"/>
      <c r="H154" s="188"/>
      <c r="I154" s="188"/>
      <c r="J154" s="188"/>
      <c r="K154" s="188"/>
      <c r="L154" s="188"/>
      <c r="M154" s="188"/>
      <c r="N154" s="188"/>
      <c r="O154" s="188"/>
      <c r="P154" s="188"/>
      <c r="Q154" s="188"/>
      <c r="R154" s="188"/>
      <c r="S154" s="188"/>
      <c r="T154" s="188"/>
      <c r="U154" s="188"/>
      <c r="V154" s="189"/>
      <c r="W154" s="78"/>
      <c r="AC154" s="189"/>
      <c r="AD154" s="189"/>
    </row>
    <row r="155" spans="2:30" ht="12.75" customHeight="1" x14ac:dyDescent="0.2">
      <c r="B155" s="182"/>
      <c r="C155" s="187"/>
      <c r="D155" s="187"/>
      <c r="E155" s="193" t="s">
        <v>443</v>
      </c>
      <c r="F155" s="126">
        <v>1865.91</v>
      </c>
      <c r="G155" s="188"/>
      <c r="H155" s="188"/>
      <c r="I155" s="188"/>
      <c r="J155" s="188"/>
      <c r="K155" s="188"/>
      <c r="L155" s="188"/>
      <c r="M155" s="188"/>
      <c r="N155" s="188"/>
      <c r="O155" s="188"/>
      <c r="P155" s="188"/>
      <c r="Q155" s="188"/>
      <c r="R155" s="188"/>
      <c r="S155" s="188"/>
      <c r="T155" s="188"/>
      <c r="U155" s="188"/>
      <c r="V155" s="189"/>
      <c r="W155" s="78"/>
      <c r="AC155" s="189"/>
      <c r="AD155" s="189"/>
    </row>
    <row r="156" spans="2:30" ht="12.75" customHeight="1" x14ac:dyDescent="0.2">
      <c r="B156" s="182"/>
      <c r="C156" s="187"/>
      <c r="D156" s="187"/>
      <c r="E156" s="193" t="s">
        <v>444</v>
      </c>
      <c r="F156" s="126">
        <v>770.28</v>
      </c>
      <c r="G156" s="188"/>
      <c r="H156" s="188"/>
      <c r="I156" s="188"/>
      <c r="J156" s="188"/>
      <c r="K156" s="188"/>
      <c r="L156" s="188"/>
      <c r="M156" s="188"/>
      <c r="N156" s="188"/>
      <c r="O156" s="188"/>
      <c r="P156" s="188"/>
      <c r="Q156" s="188"/>
      <c r="R156" s="188"/>
      <c r="S156" s="188"/>
      <c r="T156" s="188"/>
      <c r="U156" s="188"/>
      <c r="V156" s="189"/>
      <c r="W156" s="78"/>
      <c r="AC156" s="189"/>
      <c r="AD156" s="189"/>
    </row>
    <row r="157" spans="2:30" ht="12.75" customHeight="1" x14ac:dyDescent="0.2">
      <c r="B157" s="182"/>
      <c r="C157" s="187"/>
      <c r="D157" s="187"/>
      <c r="E157" s="193" t="s">
        <v>445</v>
      </c>
      <c r="F157" s="126">
        <v>288.95999999999998</v>
      </c>
      <c r="G157" s="188"/>
      <c r="H157" s="188"/>
      <c r="I157" s="188"/>
      <c r="J157" s="188"/>
      <c r="K157" s="188"/>
      <c r="L157" s="188"/>
      <c r="M157" s="188"/>
      <c r="N157" s="188"/>
      <c r="O157" s="188"/>
      <c r="P157" s="188"/>
      <c r="Q157" s="188"/>
      <c r="R157" s="188"/>
      <c r="S157" s="188"/>
      <c r="T157" s="188"/>
      <c r="U157" s="188"/>
      <c r="V157" s="189"/>
      <c r="W157" s="78"/>
      <c r="AC157" s="189"/>
      <c r="AD157" s="189"/>
    </row>
    <row r="158" spans="2:30" ht="12.75" customHeight="1" x14ac:dyDescent="0.2">
      <c r="B158" s="182"/>
      <c r="C158" s="187"/>
      <c r="D158" s="187"/>
      <c r="E158" s="193" t="s">
        <v>446</v>
      </c>
      <c r="F158" s="126">
        <v>295.51</v>
      </c>
      <c r="G158" s="188"/>
      <c r="H158" s="188"/>
      <c r="I158" s="188"/>
      <c r="J158" s="188"/>
      <c r="K158" s="188"/>
      <c r="L158" s="188"/>
      <c r="M158" s="188"/>
      <c r="N158" s="188"/>
      <c r="O158" s="188"/>
      <c r="P158" s="188"/>
      <c r="Q158" s="188"/>
      <c r="R158" s="188"/>
      <c r="S158" s="188"/>
      <c r="T158" s="188"/>
      <c r="U158" s="188"/>
      <c r="V158" s="189"/>
      <c r="W158" s="78"/>
      <c r="AC158" s="189"/>
      <c r="AD158" s="189"/>
    </row>
    <row r="159" spans="2:30" ht="12.75" customHeight="1" x14ac:dyDescent="0.2">
      <c r="B159" s="182"/>
      <c r="C159" s="187"/>
      <c r="D159" s="187"/>
      <c r="E159" s="193" t="s">
        <v>447</v>
      </c>
      <c r="F159" s="126">
        <v>264.93</v>
      </c>
      <c r="G159" s="188"/>
      <c r="H159" s="188"/>
      <c r="I159" s="188"/>
      <c r="J159" s="188"/>
      <c r="K159" s="188"/>
      <c r="L159" s="188"/>
      <c r="M159" s="188"/>
      <c r="N159" s="188"/>
      <c r="O159" s="188"/>
      <c r="P159" s="188"/>
      <c r="Q159" s="188"/>
      <c r="R159" s="188"/>
      <c r="S159" s="188"/>
      <c r="T159" s="188"/>
      <c r="U159" s="188"/>
      <c r="V159" s="189"/>
      <c r="W159" s="78"/>
      <c r="AC159" s="189"/>
      <c r="AD159" s="189"/>
    </row>
    <row r="160" spans="2:30" ht="12.75" customHeight="1" x14ac:dyDescent="0.2">
      <c r="B160" s="182"/>
      <c r="C160" s="187"/>
      <c r="D160" s="187"/>
      <c r="E160" s="193" t="s">
        <v>448</v>
      </c>
      <c r="F160" s="126">
        <v>343.21000000000004</v>
      </c>
      <c r="G160" s="188"/>
      <c r="H160" s="188"/>
      <c r="I160" s="188"/>
      <c r="J160" s="188"/>
      <c r="K160" s="188"/>
      <c r="L160" s="188"/>
      <c r="M160" s="188"/>
      <c r="N160" s="188"/>
      <c r="O160" s="188"/>
      <c r="P160" s="188"/>
      <c r="Q160" s="188"/>
      <c r="R160" s="188"/>
      <c r="S160" s="188"/>
      <c r="T160" s="188"/>
      <c r="U160" s="188"/>
      <c r="V160" s="189"/>
      <c r="W160" s="78"/>
      <c r="AC160" s="189"/>
      <c r="AD160" s="189"/>
    </row>
    <row r="161" spans="2:30" ht="12.75" customHeight="1" x14ac:dyDescent="0.2">
      <c r="B161" s="182"/>
      <c r="C161" s="187"/>
      <c r="D161" s="187"/>
      <c r="E161" s="193" t="s">
        <v>449</v>
      </c>
      <c r="F161" s="126">
        <v>1069.43</v>
      </c>
      <c r="G161" s="188"/>
      <c r="H161" s="188"/>
      <c r="I161" s="188"/>
      <c r="J161" s="188"/>
      <c r="K161" s="188"/>
      <c r="L161" s="188"/>
      <c r="M161" s="188"/>
      <c r="N161" s="188"/>
      <c r="O161" s="188"/>
      <c r="P161" s="188"/>
      <c r="Q161" s="188"/>
      <c r="R161" s="188"/>
      <c r="S161" s="188"/>
      <c r="T161" s="188"/>
      <c r="U161" s="188"/>
      <c r="V161" s="189"/>
      <c r="W161" s="78"/>
      <c r="AC161" s="189"/>
      <c r="AD161" s="189"/>
    </row>
    <row r="162" spans="2:30" ht="12.75" customHeight="1" x14ac:dyDescent="0.2">
      <c r="B162" s="182"/>
      <c r="C162" s="187"/>
      <c r="D162" s="187"/>
      <c r="E162" s="193" t="s">
        <v>450</v>
      </c>
      <c r="F162" s="126">
        <v>565.37</v>
      </c>
      <c r="G162" s="188"/>
      <c r="H162" s="188"/>
      <c r="I162" s="188"/>
      <c r="J162" s="188"/>
      <c r="K162" s="188"/>
      <c r="L162" s="188"/>
      <c r="M162" s="188"/>
      <c r="N162" s="188"/>
      <c r="O162" s="188"/>
      <c r="P162" s="188"/>
      <c r="Q162" s="188"/>
      <c r="R162" s="188"/>
      <c r="S162" s="188"/>
      <c r="T162" s="188"/>
      <c r="U162" s="188"/>
      <c r="V162" s="189"/>
      <c r="W162" s="78"/>
      <c r="AC162" s="189"/>
      <c r="AD162" s="189"/>
    </row>
    <row r="163" spans="2:30" ht="12.75" customHeight="1" x14ac:dyDescent="0.2">
      <c r="B163" s="182"/>
      <c r="C163" s="187"/>
      <c r="D163" s="187"/>
      <c r="E163" s="193" t="s">
        <v>451</v>
      </c>
      <c r="F163" s="126">
        <v>50.790000000000006</v>
      </c>
      <c r="G163" s="188"/>
      <c r="H163" s="188"/>
      <c r="I163" s="188"/>
      <c r="J163" s="188"/>
      <c r="K163" s="188"/>
      <c r="L163" s="188"/>
      <c r="M163" s="188"/>
      <c r="N163" s="188"/>
      <c r="O163" s="188"/>
      <c r="P163" s="188"/>
      <c r="Q163" s="188"/>
      <c r="R163" s="188"/>
      <c r="S163" s="188"/>
      <c r="T163" s="188"/>
      <c r="U163" s="188"/>
      <c r="V163" s="189"/>
      <c r="W163" s="78"/>
      <c r="AC163" s="189"/>
      <c r="AD163" s="189"/>
    </row>
    <row r="164" spans="2:30" ht="12.75" customHeight="1" x14ac:dyDescent="0.2">
      <c r="B164" s="182"/>
      <c r="C164" s="187"/>
      <c r="D164" s="187"/>
      <c r="E164" s="193" t="s">
        <v>452</v>
      </c>
      <c r="F164" s="126">
        <v>37.42</v>
      </c>
      <c r="G164" s="188"/>
      <c r="H164" s="188"/>
      <c r="I164" s="188"/>
      <c r="J164" s="188"/>
      <c r="K164" s="188"/>
      <c r="L164" s="188"/>
      <c r="M164" s="188"/>
      <c r="N164" s="188"/>
      <c r="O164" s="188"/>
      <c r="P164" s="188"/>
      <c r="Q164" s="188"/>
      <c r="R164" s="188"/>
      <c r="S164" s="188"/>
      <c r="T164" s="188"/>
      <c r="U164" s="188"/>
      <c r="V164" s="189"/>
      <c r="W164" s="78"/>
      <c r="AC164" s="189"/>
      <c r="AD164" s="189"/>
    </row>
    <row r="165" spans="2:30" ht="12.75" customHeight="1" x14ac:dyDescent="0.2">
      <c r="B165" s="182"/>
      <c r="C165" s="187"/>
      <c r="D165" s="187"/>
      <c r="E165" s="193" t="s">
        <v>453</v>
      </c>
      <c r="F165" s="126">
        <v>1.35</v>
      </c>
      <c r="G165" s="188"/>
      <c r="H165" s="188"/>
      <c r="I165" s="188"/>
      <c r="J165" s="188"/>
      <c r="K165" s="188"/>
      <c r="L165" s="188"/>
      <c r="M165" s="188"/>
      <c r="N165" s="188"/>
      <c r="O165" s="188"/>
      <c r="P165" s="188"/>
      <c r="Q165" s="188"/>
      <c r="R165" s="188"/>
      <c r="S165" s="188"/>
      <c r="T165" s="188"/>
      <c r="U165" s="188"/>
      <c r="V165" s="189"/>
      <c r="W165" s="78"/>
      <c r="AC165" s="189"/>
      <c r="AD165" s="189"/>
    </row>
    <row r="166" spans="2:30" ht="12.75" customHeight="1" x14ac:dyDescent="0.2">
      <c r="B166" s="182"/>
      <c r="C166" s="187"/>
      <c r="D166" s="187"/>
      <c r="E166" s="193" t="s">
        <v>454</v>
      </c>
      <c r="F166" s="126">
        <v>448.98</v>
      </c>
      <c r="G166" s="188"/>
      <c r="H166" s="188"/>
      <c r="I166" s="188"/>
      <c r="J166" s="188"/>
      <c r="K166" s="188"/>
      <c r="L166" s="188"/>
      <c r="M166" s="188"/>
      <c r="N166" s="188"/>
      <c r="O166" s="188"/>
      <c r="P166" s="188"/>
      <c r="Q166" s="188"/>
      <c r="R166" s="188"/>
      <c r="S166" s="188"/>
      <c r="T166" s="188"/>
      <c r="U166" s="188"/>
      <c r="V166" s="189"/>
      <c r="W166" s="78"/>
      <c r="AC166" s="189"/>
      <c r="AD166" s="189"/>
    </row>
    <row r="167" spans="2:30" ht="12.75" customHeight="1" x14ac:dyDescent="0.2">
      <c r="B167" s="182"/>
      <c r="C167" s="187"/>
      <c r="D167" s="187"/>
      <c r="E167" s="193" t="s">
        <v>455</v>
      </c>
      <c r="F167" s="126">
        <v>546.82000000000005</v>
      </c>
      <c r="G167" s="188"/>
      <c r="H167" s="188"/>
      <c r="I167" s="188"/>
      <c r="J167" s="188"/>
      <c r="K167" s="188"/>
      <c r="L167" s="188"/>
      <c r="M167" s="188"/>
      <c r="N167" s="188"/>
      <c r="O167" s="188"/>
      <c r="P167" s="188"/>
      <c r="Q167" s="188"/>
      <c r="R167" s="188"/>
      <c r="S167" s="188"/>
      <c r="T167" s="188"/>
      <c r="U167" s="188"/>
      <c r="V167" s="189"/>
      <c r="W167" s="78"/>
      <c r="AC167" s="189"/>
      <c r="AD167" s="189"/>
    </row>
    <row r="168" spans="2:30" ht="12.75" customHeight="1" x14ac:dyDescent="0.2">
      <c r="B168" s="182"/>
      <c r="C168" s="187"/>
      <c r="D168" s="187"/>
      <c r="E168" s="193" t="s">
        <v>456</v>
      </c>
      <c r="F168" s="126">
        <v>371.49</v>
      </c>
      <c r="G168" s="188"/>
      <c r="H168" s="188"/>
      <c r="I168" s="188"/>
      <c r="J168" s="188"/>
      <c r="K168" s="188"/>
      <c r="L168" s="188"/>
      <c r="M168" s="188"/>
      <c r="N168" s="188"/>
      <c r="O168" s="188"/>
      <c r="P168" s="188"/>
      <c r="Q168" s="188"/>
      <c r="R168" s="188"/>
      <c r="S168" s="188"/>
      <c r="T168" s="188"/>
      <c r="U168" s="188"/>
      <c r="V168" s="189"/>
      <c r="W168" s="78"/>
      <c r="AC168" s="189"/>
      <c r="AD168" s="189"/>
    </row>
    <row r="169" spans="2:30" ht="12.75" customHeight="1" x14ac:dyDescent="0.2">
      <c r="B169" s="182"/>
      <c r="C169" s="187"/>
      <c r="D169" s="187"/>
      <c r="E169" s="193" t="s">
        <v>457</v>
      </c>
      <c r="F169" s="126">
        <v>321.55</v>
      </c>
      <c r="G169" s="188"/>
      <c r="H169" s="188"/>
      <c r="I169" s="188"/>
      <c r="J169" s="188"/>
      <c r="K169" s="188"/>
      <c r="L169" s="188"/>
      <c r="M169" s="188"/>
      <c r="N169" s="188"/>
      <c r="O169" s="188"/>
      <c r="P169" s="188"/>
      <c r="Q169" s="188"/>
      <c r="R169" s="188"/>
      <c r="S169" s="188"/>
      <c r="T169" s="188"/>
      <c r="U169" s="188"/>
      <c r="V169" s="189"/>
      <c r="W169" s="78"/>
      <c r="AC169" s="189"/>
      <c r="AD169" s="189"/>
    </row>
    <row r="170" spans="2:30" ht="12.75" customHeight="1" x14ac:dyDescent="0.2">
      <c r="B170" s="182"/>
      <c r="C170" s="187"/>
      <c r="D170" s="187"/>
      <c r="E170" s="193" t="s">
        <v>458</v>
      </c>
      <c r="F170" s="126">
        <v>188.47000000000003</v>
      </c>
      <c r="G170" s="188"/>
      <c r="H170" s="188"/>
      <c r="I170" s="188"/>
      <c r="J170" s="188"/>
      <c r="K170" s="188"/>
      <c r="L170" s="188"/>
      <c r="M170" s="188"/>
      <c r="N170" s="188"/>
      <c r="O170" s="188"/>
      <c r="P170" s="188"/>
      <c r="Q170" s="188"/>
      <c r="R170" s="188"/>
      <c r="S170" s="188"/>
      <c r="T170" s="188"/>
      <c r="U170" s="188"/>
      <c r="V170" s="189"/>
      <c r="W170" s="78"/>
      <c r="AC170" s="189"/>
      <c r="AD170" s="189"/>
    </row>
    <row r="171" spans="2:30" ht="12.75" customHeight="1" x14ac:dyDescent="0.2">
      <c r="B171" s="182"/>
      <c r="C171" s="187"/>
      <c r="D171" s="187"/>
      <c r="E171" s="193" t="s">
        <v>459</v>
      </c>
      <c r="F171" s="126">
        <v>168.41</v>
      </c>
      <c r="G171" s="188"/>
      <c r="H171" s="188"/>
      <c r="I171" s="188"/>
      <c r="J171" s="188"/>
      <c r="K171" s="188"/>
      <c r="L171" s="188"/>
      <c r="M171" s="188"/>
      <c r="N171" s="188"/>
      <c r="O171" s="188"/>
      <c r="P171" s="188"/>
      <c r="Q171" s="188"/>
      <c r="R171" s="188"/>
      <c r="S171" s="188"/>
      <c r="T171" s="188"/>
      <c r="U171" s="188"/>
      <c r="V171" s="189"/>
      <c r="W171" s="78"/>
      <c r="AC171" s="189"/>
      <c r="AD171" s="189"/>
    </row>
    <row r="172" spans="2:30" ht="12.75" customHeight="1" x14ac:dyDescent="0.2">
      <c r="B172" s="182"/>
      <c r="C172" s="187"/>
      <c r="D172" s="187"/>
      <c r="E172" s="193" t="s">
        <v>460</v>
      </c>
      <c r="F172" s="126">
        <v>297.89999999999998</v>
      </c>
      <c r="G172" s="188"/>
      <c r="H172" s="188"/>
      <c r="I172" s="188"/>
      <c r="J172" s="188"/>
      <c r="K172" s="188"/>
      <c r="L172" s="188"/>
      <c r="M172" s="188"/>
      <c r="N172" s="188"/>
      <c r="O172" s="188"/>
      <c r="P172" s="188"/>
      <c r="Q172" s="188"/>
      <c r="R172" s="188"/>
      <c r="S172" s="188"/>
      <c r="T172" s="188"/>
      <c r="U172" s="188"/>
      <c r="V172" s="189"/>
      <c r="W172" s="78"/>
      <c r="AC172" s="189"/>
      <c r="AD172" s="189"/>
    </row>
    <row r="173" spans="2:30" ht="12.75" customHeight="1" x14ac:dyDescent="0.2">
      <c r="B173" s="182"/>
      <c r="C173" s="187"/>
      <c r="D173" s="187"/>
      <c r="E173" s="193" t="s">
        <v>461</v>
      </c>
      <c r="F173" s="126">
        <v>134.88000000000002</v>
      </c>
      <c r="G173" s="188"/>
      <c r="H173" s="188"/>
      <c r="I173" s="188"/>
      <c r="J173" s="188"/>
      <c r="K173" s="188"/>
      <c r="L173" s="188"/>
      <c r="M173" s="188"/>
      <c r="N173" s="188"/>
      <c r="O173" s="188"/>
      <c r="P173" s="188"/>
      <c r="Q173" s="188"/>
      <c r="R173" s="188"/>
      <c r="S173" s="188"/>
      <c r="T173" s="188"/>
      <c r="U173" s="188"/>
      <c r="V173" s="189"/>
      <c r="W173" s="78"/>
      <c r="AC173" s="189"/>
      <c r="AD173" s="189"/>
    </row>
    <row r="174" spans="2:30" ht="12.75" customHeight="1" x14ac:dyDescent="0.2">
      <c r="B174" s="182"/>
      <c r="C174" s="187"/>
      <c r="D174" s="187"/>
      <c r="E174" s="193" t="s">
        <v>462</v>
      </c>
      <c r="F174" s="126">
        <v>2516.83</v>
      </c>
      <c r="G174" s="188"/>
      <c r="H174" s="188"/>
      <c r="I174" s="188"/>
      <c r="J174" s="188"/>
      <c r="K174" s="188"/>
      <c r="L174" s="188"/>
      <c r="M174" s="188"/>
      <c r="N174" s="188"/>
      <c r="O174" s="188"/>
      <c r="P174" s="188"/>
      <c r="Q174" s="188"/>
      <c r="R174" s="188"/>
      <c r="S174" s="188"/>
      <c r="T174" s="188"/>
      <c r="U174" s="188"/>
      <c r="V174" s="189"/>
      <c r="W174" s="78"/>
      <c r="AC174" s="189"/>
      <c r="AD174" s="189"/>
    </row>
    <row r="175" spans="2:30" ht="12.75" customHeight="1" x14ac:dyDescent="0.2">
      <c r="B175" s="182"/>
      <c r="C175" s="187"/>
      <c r="D175" s="187"/>
      <c r="E175" s="193" t="s">
        <v>463</v>
      </c>
      <c r="F175" s="126">
        <v>284.69</v>
      </c>
      <c r="G175" s="188"/>
      <c r="H175" s="188"/>
      <c r="I175" s="188"/>
      <c r="J175" s="188"/>
      <c r="K175" s="188"/>
      <c r="L175" s="188"/>
      <c r="M175" s="188"/>
      <c r="N175" s="188"/>
      <c r="O175" s="188"/>
      <c r="P175" s="188"/>
      <c r="Q175" s="188"/>
      <c r="R175" s="188"/>
      <c r="S175" s="188"/>
      <c r="T175" s="188"/>
      <c r="U175" s="188"/>
      <c r="V175" s="189"/>
      <c r="W175" s="78"/>
      <c r="AC175" s="189"/>
      <c r="AD175" s="189"/>
    </row>
    <row r="176" spans="2:30" ht="12.75" customHeight="1" x14ac:dyDescent="0.2">
      <c r="B176" s="182"/>
      <c r="C176" s="187"/>
      <c r="D176" s="187"/>
      <c r="E176" s="193" t="s">
        <v>464</v>
      </c>
      <c r="F176" s="126">
        <v>4.38</v>
      </c>
      <c r="G176" s="188"/>
      <c r="H176" s="188"/>
      <c r="I176" s="188"/>
      <c r="J176" s="188"/>
      <c r="K176" s="188"/>
      <c r="L176" s="188"/>
      <c r="M176" s="188"/>
      <c r="N176" s="188"/>
      <c r="O176" s="188"/>
      <c r="P176" s="188"/>
      <c r="Q176" s="188"/>
      <c r="R176" s="188"/>
      <c r="S176" s="188"/>
      <c r="T176" s="188"/>
      <c r="U176" s="188"/>
      <c r="V176" s="189"/>
      <c r="W176" s="78"/>
      <c r="AC176" s="189"/>
      <c r="AD176" s="189"/>
    </row>
    <row r="177" spans="2:30" ht="12.75" customHeight="1" x14ac:dyDescent="0.2">
      <c r="B177" s="182"/>
      <c r="C177" s="187"/>
      <c r="D177" s="187"/>
      <c r="E177" s="193" t="s">
        <v>465</v>
      </c>
      <c r="F177" s="126">
        <v>221.98</v>
      </c>
      <c r="G177" s="188"/>
      <c r="H177" s="188"/>
      <c r="I177" s="188"/>
      <c r="J177" s="188"/>
      <c r="K177" s="188"/>
      <c r="L177" s="188"/>
      <c r="M177" s="188"/>
      <c r="N177" s="188"/>
      <c r="O177" s="188"/>
      <c r="P177" s="188"/>
      <c r="Q177" s="188"/>
      <c r="R177" s="188"/>
      <c r="S177" s="188"/>
      <c r="T177" s="188"/>
      <c r="U177" s="188"/>
      <c r="V177" s="189"/>
      <c r="W177" s="78"/>
      <c r="AC177" s="189"/>
      <c r="AD177" s="189"/>
    </row>
    <row r="178" spans="2:30" ht="12.75" customHeight="1" x14ac:dyDescent="0.2">
      <c r="B178" s="182"/>
      <c r="C178" s="187"/>
      <c r="D178" s="187"/>
      <c r="E178" s="193" t="s">
        <v>466</v>
      </c>
      <c r="F178" s="126">
        <v>2387.9899999999998</v>
      </c>
      <c r="G178" s="188"/>
      <c r="H178" s="188"/>
      <c r="I178" s="188"/>
      <c r="J178" s="188"/>
      <c r="K178" s="188"/>
      <c r="L178" s="188"/>
      <c r="M178" s="188"/>
      <c r="N178" s="188"/>
      <c r="O178" s="188"/>
      <c r="P178" s="188"/>
      <c r="Q178" s="188"/>
      <c r="R178" s="188"/>
      <c r="S178" s="188"/>
      <c r="T178" s="188"/>
      <c r="U178" s="188"/>
      <c r="V178" s="189"/>
      <c r="W178" s="78"/>
      <c r="AC178" s="189"/>
      <c r="AD178" s="189"/>
    </row>
    <row r="179" spans="2:30" ht="12.75" customHeight="1" x14ac:dyDescent="0.2">
      <c r="B179" s="182"/>
      <c r="C179" s="187"/>
      <c r="D179" s="187"/>
      <c r="E179" s="193" t="s">
        <v>467</v>
      </c>
      <c r="F179" s="126">
        <v>208.17000000000002</v>
      </c>
      <c r="G179" s="188"/>
      <c r="H179" s="188"/>
      <c r="I179" s="188"/>
      <c r="J179" s="188"/>
      <c r="K179" s="188"/>
      <c r="L179" s="188"/>
      <c r="M179" s="188"/>
      <c r="N179" s="188"/>
      <c r="O179" s="188"/>
      <c r="P179" s="188"/>
      <c r="Q179" s="188"/>
      <c r="R179" s="188"/>
      <c r="S179" s="188"/>
      <c r="T179" s="188"/>
      <c r="U179" s="188"/>
      <c r="V179" s="189"/>
      <c r="W179" s="78"/>
      <c r="AC179" s="189"/>
      <c r="AD179" s="189"/>
    </row>
    <row r="180" spans="2:30" ht="12.75" customHeight="1" x14ac:dyDescent="0.2">
      <c r="B180" s="182"/>
      <c r="C180" s="187"/>
      <c r="D180" s="187"/>
      <c r="E180" s="193" t="s">
        <v>468</v>
      </c>
      <c r="F180" s="126">
        <v>199.82000000000002</v>
      </c>
      <c r="G180" s="188"/>
      <c r="H180" s="188"/>
      <c r="I180" s="188"/>
      <c r="J180" s="188"/>
      <c r="K180" s="188"/>
      <c r="L180" s="188"/>
      <c r="M180" s="188"/>
      <c r="N180" s="188"/>
      <c r="O180" s="188"/>
      <c r="P180" s="188"/>
      <c r="Q180" s="188"/>
      <c r="R180" s="188"/>
      <c r="S180" s="188"/>
      <c r="T180" s="188"/>
      <c r="U180" s="188"/>
      <c r="V180" s="189"/>
      <c r="W180" s="78"/>
      <c r="AC180" s="189"/>
      <c r="AD180" s="189"/>
    </row>
    <row r="181" spans="2:30" ht="12.75" customHeight="1" x14ac:dyDescent="0.2">
      <c r="B181" s="182"/>
      <c r="C181" s="187"/>
      <c r="D181" s="187"/>
      <c r="E181" s="193" t="s">
        <v>469</v>
      </c>
      <c r="F181" s="126">
        <v>223.87</v>
      </c>
      <c r="G181" s="188"/>
      <c r="H181" s="188"/>
      <c r="I181" s="188"/>
      <c r="J181" s="188"/>
      <c r="K181" s="188"/>
      <c r="L181" s="188"/>
      <c r="M181" s="188"/>
      <c r="N181" s="188"/>
      <c r="O181" s="188"/>
      <c r="P181" s="188"/>
      <c r="Q181" s="188"/>
      <c r="R181" s="188"/>
      <c r="S181" s="188"/>
      <c r="T181" s="188"/>
      <c r="U181" s="188"/>
      <c r="V181" s="189"/>
      <c r="W181" s="78"/>
      <c r="AC181" s="189"/>
      <c r="AD181" s="189"/>
    </row>
    <row r="182" spans="2:30" ht="12.75" customHeight="1" x14ac:dyDescent="0.2">
      <c r="B182" s="182"/>
      <c r="C182" s="187"/>
      <c r="D182" s="187"/>
      <c r="E182" s="193" t="s">
        <v>470</v>
      </c>
      <c r="F182" s="126">
        <v>365.98</v>
      </c>
      <c r="G182" s="188"/>
      <c r="H182" s="188"/>
      <c r="I182" s="188"/>
      <c r="J182" s="188"/>
      <c r="K182" s="188"/>
      <c r="L182" s="188"/>
      <c r="M182" s="188"/>
      <c r="N182" s="188"/>
      <c r="O182" s="188"/>
      <c r="P182" s="188"/>
      <c r="Q182" s="188"/>
      <c r="R182" s="188"/>
      <c r="S182" s="188"/>
      <c r="T182" s="188"/>
      <c r="U182" s="188"/>
      <c r="V182" s="189"/>
      <c r="W182" s="78"/>
      <c r="AC182" s="189"/>
      <c r="AD182" s="189"/>
    </row>
    <row r="183" spans="2:30" ht="12.75" customHeight="1" x14ac:dyDescent="0.2">
      <c r="B183" s="182"/>
      <c r="C183" s="187"/>
      <c r="D183" s="187"/>
      <c r="E183" s="193" t="s">
        <v>471</v>
      </c>
      <c r="F183" s="126">
        <v>476.19</v>
      </c>
      <c r="G183" s="188"/>
      <c r="H183" s="188"/>
      <c r="I183" s="188"/>
      <c r="J183" s="188"/>
      <c r="K183" s="188"/>
      <c r="L183" s="188"/>
      <c r="M183" s="188"/>
      <c r="N183" s="188"/>
      <c r="O183" s="188"/>
      <c r="P183" s="188"/>
      <c r="Q183" s="188"/>
      <c r="R183" s="188"/>
      <c r="S183" s="188"/>
      <c r="T183" s="188"/>
      <c r="U183" s="188"/>
      <c r="V183" s="189"/>
      <c r="W183" s="78"/>
      <c r="AC183" s="189"/>
      <c r="AD183" s="189"/>
    </row>
    <row r="184" spans="2:30" ht="12.75" customHeight="1" x14ac:dyDescent="0.2">
      <c r="B184" s="182"/>
      <c r="C184" s="187"/>
      <c r="D184" s="187"/>
      <c r="E184" s="193" t="s">
        <v>472</v>
      </c>
      <c r="F184" s="126">
        <v>533.24</v>
      </c>
      <c r="G184" s="188"/>
      <c r="H184" s="188"/>
      <c r="I184" s="188"/>
      <c r="J184" s="188"/>
      <c r="K184" s="188"/>
      <c r="L184" s="188"/>
      <c r="M184" s="188"/>
      <c r="N184" s="188"/>
      <c r="O184" s="188"/>
      <c r="P184" s="188"/>
      <c r="Q184" s="188"/>
      <c r="R184" s="188"/>
      <c r="S184" s="188"/>
      <c r="T184" s="188"/>
      <c r="U184" s="188"/>
      <c r="V184" s="189"/>
      <c r="W184" s="78"/>
      <c r="AC184" s="189"/>
      <c r="AD184" s="189"/>
    </row>
    <row r="185" spans="2:30" ht="12.75" customHeight="1" x14ac:dyDescent="0.2">
      <c r="B185" s="182"/>
      <c r="C185" s="187"/>
      <c r="D185" s="187"/>
      <c r="E185" s="193" t="s">
        <v>473</v>
      </c>
      <c r="F185" s="126">
        <v>1333.22</v>
      </c>
      <c r="G185" s="188"/>
      <c r="H185" s="188"/>
      <c r="I185" s="188"/>
      <c r="J185" s="188"/>
      <c r="K185" s="188"/>
      <c r="L185" s="188"/>
      <c r="M185" s="188"/>
      <c r="N185" s="188"/>
      <c r="O185" s="188"/>
      <c r="P185" s="188"/>
      <c r="Q185" s="188"/>
      <c r="R185" s="188"/>
      <c r="S185" s="188"/>
      <c r="T185" s="188"/>
      <c r="U185" s="188"/>
      <c r="V185" s="189"/>
      <c r="W185" s="78"/>
      <c r="AC185" s="189"/>
      <c r="AD185" s="189"/>
    </row>
    <row r="186" spans="2:30" ht="12.75" customHeight="1" x14ac:dyDescent="0.2">
      <c r="B186" s="182"/>
      <c r="C186" s="187"/>
      <c r="D186" s="187"/>
      <c r="E186" s="193" t="s">
        <v>474</v>
      </c>
      <c r="F186" s="126">
        <v>2061.0099999999998</v>
      </c>
      <c r="G186" s="188"/>
      <c r="H186" s="188"/>
      <c r="I186" s="188"/>
      <c r="J186" s="188"/>
      <c r="K186" s="188"/>
      <c r="L186" s="188"/>
      <c r="M186" s="188"/>
      <c r="N186" s="188"/>
      <c r="O186" s="188"/>
      <c r="P186" s="188"/>
      <c r="Q186" s="188"/>
      <c r="R186" s="188"/>
      <c r="S186" s="188"/>
      <c r="T186" s="188"/>
      <c r="U186" s="188"/>
      <c r="V186" s="189"/>
      <c r="W186" s="78"/>
      <c r="AC186" s="189"/>
      <c r="AD186" s="189"/>
    </row>
    <row r="187" spans="2:30" ht="12.75" customHeight="1" x14ac:dyDescent="0.2">
      <c r="B187" s="182"/>
      <c r="C187" s="187"/>
      <c r="D187" s="187"/>
      <c r="E187" s="193" t="s">
        <v>475</v>
      </c>
      <c r="F187" s="126">
        <v>994.90000000000009</v>
      </c>
      <c r="G187" s="188"/>
      <c r="H187" s="188"/>
      <c r="I187" s="188"/>
      <c r="J187" s="188"/>
      <c r="K187" s="188"/>
      <c r="L187" s="188"/>
      <c r="M187" s="188"/>
      <c r="N187" s="188"/>
      <c r="O187" s="188"/>
      <c r="P187" s="188"/>
      <c r="Q187" s="188"/>
      <c r="R187" s="188"/>
      <c r="S187" s="188"/>
      <c r="T187" s="188"/>
      <c r="U187" s="188"/>
      <c r="V187" s="189"/>
      <c r="W187" s="78"/>
      <c r="AC187" s="189"/>
      <c r="AD187" s="189"/>
    </row>
    <row r="188" spans="2:30" ht="12.75" customHeight="1" x14ac:dyDescent="0.2">
      <c r="B188" s="182"/>
      <c r="C188" s="187"/>
      <c r="D188" s="187"/>
      <c r="E188" s="193" t="s">
        <v>476</v>
      </c>
      <c r="F188" s="126">
        <v>676.78</v>
      </c>
      <c r="G188" s="188"/>
      <c r="H188" s="188"/>
      <c r="I188" s="188"/>
      <c r="J188" s="188"/>
      <c r="K188" s="188"/>
      <c r="L188" s="188"/>
      <c r="M188" s="188"/>
      <c r="N188" s="188"/>
      <c r="O188" s="188"/>
      <c r="P188" s="188"/>
      <c r="Q188" s="188"/>
      <c r="R188" s="188"/>
      <c r="S188" s="188"/>
      <c r="T188" s="188"/>
      <c r="U188" s="188"/>
      <c r="V188" s="189"/>
      <c r="W188" s="78"/>
      <c r="AC188" s="189"/>
      <c r="AD188" s="189"/>
    </row>
    <row r="189" spans="2:30" ht="12.75" customHeight="1" x14ac:dyDescent="0.2">
      <c r="B189" s="182"/>
      <c r="C189" s="187"/>
      <c r="D189" s="187"/>
      <c r="E189" s="193" t="s">
        <v>477</v>
      </c>
      <c r="F189" s="126">
        <v>6.78</v>
      </c>
      <c r="G189" s="188"/>
      <c r="H189" s="188"/>
      <c r="I189" s="188"/>
      <c r="J189" s="188"/>
      <c r="K189" s="188"/>
      <c r="L189" s="188"/>
      <c r="M189" s="188"/>
      <c r="N189" s="188"/>
      <c r="O189" s="188"/>
      <c r="P189" s="188"/>
      <c r="Q189" s="188"/>
      <c r="R189" s="188"/>
      <c r="S189" s="188"/>
      <c r="T189" s="188"/>
      <c r="U189" s="188"/>
      <c r="V189" s="189"/>
      <c r="W189" s="78"/>
      <c r="AC189" s="189"/>
      <c r="AD189" s="189"/>
    </row>
    <row r="190" spans="2:30" ht="12.75" customHeight="1" x14ac:dyDescent="0.2">
      <c r="B190" s="182"/>
      <c r="C190" s="187"/>
      <c r="D190" s="187"/>
      <c r="E190" s="193" t="s">
        <v>478</v>
      </c>
      <c r="F190" s="126">
        <v>375.26</v>
      </c>
      <c r="G190" s="188"/>
      <c r="H190" s="188"/>
      <c r="I190" s="188"/>
      <c r="J190" s="188"/>
      <c r="K190" s="188"/>
      <c r="L190" s="188"/>
      <c r="M190" s="188"/>
      <c r="N190" s="188"/>
      <c r="O190" s="188"/>
      <c r="P190" s="188"/>
      <c r="Q190" s="188"/>
      <c r="R190" s="188"/>
      <c r="S190" s="188"/>
      <c r="T190" s="188"/>
      <c r="U190" s="188"/>
      <c r="V190" s="189"/>
      <c r="W190" s="78"/>
      <c r="AC190" s="189"/>
      <c r="AD190" s="189"/>
    </row>
    <row r="191" spans="2:30" ht="12.75" customHeight="1" x14ac:dyDescent="0.2">
      <c r="B191" s="182"/>
      <c r="C191" s="187"/>
      <c r="D191" s="187"/>
      <c r="E191" s="193" t="s">
        <v>479</v>
      </c>
      <c r="F191" s="126">
        <v>445.48</v>
      </c>
      <c r="G191" s="188"/>
      <c r="H191" s="188"/>
      <c r="I191" s="188"/>
      <c r="J191" s="188"/>
      <c r="K191" s="188"/>
      <c r="L191" s="188"/>
      <c r="M191" s="188"/>
      <c r="N191" s="188"/>
      <c r="O191" s="188"/>
      <c r="P191" s="188"/>
      <c r="Q191" s="188"/>
      <c r="R191" s="188"/>
      <c r="S191" s="188"/>
      <c r="T191" s="188"/>
      <c r="U191" s="188"/>
      <c r="V191" s="189"/>
      <c r="W191" s="78"/>
      <c r="AC191" s="189"/>
      <c r="AD191" s="189"/>
    </row>
    <row r="192" spans="2:30" ht="12.75" customHeight="1" x14ac:dyDescent="0.2">
      <c r="B192" s="182"/>
      <c r="C192" s="187"/>
      <c r="D192" s="187"/>
      <c r="E192" s="193" t="s">
        <v>480</v>
      </c>
      <c r="F192" s="126">
        <v>251.07000000000002</v>
      </c>
      <c r="G192" s="188"/>
      <c r="H192" s="188"/>
      <c r="I192" s="188"/>
      <c r="J192" s="188"/>
      <c r="K192" s="188"/>
      <c r="L192" s="188"/>
      <c r="M192" s="188"/>
      <c r="N192" s="188"/>
      <c r="O192" s="188"/>
      <c r="P192" s="188"/>
      <c r="Q192" s="188"/>
      <c r="R192" s="188"/>
      <c r="S192" s="188"/>
      <c r="T192" s="188"/>
      <c r="U192" s="188"/>
      <c r="V192" s="189"/>
      <c r="W192" s="78"/>
      <c r="AC192" s="189"/>
      <c r="AD192" s="189"/>
    </row>
    <row r="193" spans="2:30" ht="12.75" customHeight="1" x14ac:dyDescent="0.2">
      <c r="B193" s="182"/>
      <c r="C193" s="187"/>
      <c r="D193" s="187"/>
      <c r="E193" s="193" t="s">
        <v>481</v>
      </c>
      <c r="F193" s="126">
        <v>1176.3699999999999</v>
      </c>
      <c r="G193" s="188"/>
      <c r="H193" s="188"/>
      <c r="I193" s="188"/>
      <c r="J193" s="188"/>
      <c r="K193" s="188"/>
      <c r="L193" s="188"/>
      <c r="M193" s="188"/>
      <c r="N193" s="188"/>
      <c r="O193" s="188"/>
      <c r="P193" s="188"/>
      <c r="Q193" s="188"/>
      <c r="R193" s="188"/>
      <c r="S193" s="188"/>
      <c r="T193" s="188"/>
      <c r="U193" s="188"/>
      <c r="V193" s="189"/>
      <c r="W193" s="78"/>
      <c r="AC193" s="189"/>
      <c r="AD193" s="189"/>
    </row>
    <row r="194" spans="2:30" ht="12.75" customHeight="1" x14ac:dyDescent="0.2">
      <c r="B194" s="182"/>
      <c r="C194" s="187"/>
      <c r="D194" s="187"/>
      <c r="E194" s="193" t="s">
        <v>482</v>
      </c>
      <c r="F194" s="126">
        <v>420.71</v>
      </c>
      <c r="G194" s="188"/>
      <c r="H194" s="188"/>
      <c r="I194" s="188"/>
      <c r="J194" s="188"/>
      <c r="K194" s="188"/>
      <c r="L194" s="188"/>
      <c r="M194" s="188"/>
      <c r="N194" s="188"/>
      <c r="O194" s="188"/>
      <c r="P194" s="188"/>
      <c r="Q194" s="188"/>
      <c r="R194" s="188"/>
      <c r="S194" s="188"/>
      <c r="T194" s="188"/>
      <c r="U194" s="188"/>
      <c r="V194" s="189"/>
      <c r="W194" s="78"/>
      <c r="AC194" s="189"/>
      <c r="AD194" s="189"/>
    </row>
    <row r="195" spans="2:30" ht="12.75" customHeight="1" x14ac:dyDescent="0.2">
      <c r="B195" s="182"/>
      <c r="C195" s="187"/>
      <c r="D195" s="187"/>
      <c r="E195" s="193" t="s">
        <v>483</v>
      </c>
      <c r="F195" s="126">
        <v>163</v>
      </c>
      <c r="G195" s="188"/>
      <c r="H195" s="188"/>
      <c r="I195" s="188"/>
      <c r="J195" s="188"/>
      <c r="K195" s="188"/>
      <c r="L195" s="188"/>
      <c r="M195" s="188"/>
      <c r="N195" s="188"/>
      <c r="O195" s="188"/>
      <c r="P195" s="188"/>
      <c r="Q195" s="188"/>
      <c r="R195" s="188"/>
      <c r="S195" s="188"/>
      <c r="T195" s="188"/>
      <c r="U195" s="188"/>
      <c r="V195" s="189"/>
      <c r="W195" s="78"/>
      <c r="AC195" s="189"/>
      <c r="AD195" s="189"/>
    </row>
    <row r="196" spans="2:30" ht="12.75" customHeight="1" x14ac:dyDescent="0.2">
      <c r="B196" s="182"/>
      <c r="C196" s="187"/>
      <c r="D196" s="187"/>
      <c r="E196" s="193" t="s">
        <v>484</v>
      </c>
      <c r="F196" s="126">
        <v>2214.83</v>
      </c>
      <c r="G196" s="188"/>
      <c r="H196" s="188"/>
      <c r="I196" s="188"/>
      <c r="J196" s="188"/>
      <c r="K196" s="188"/>
      <c r="L196" s="188"/>
      <c r="M196" s="188"/>
      <c r="N196" s="188"/>
      <c r="O196" s="188"/>
      <c r="P196" s="188"/>
      <c r="Q196" s="188"/>
      <c r="R196" s="188"/>
      <c r="S196" s="188"/>
      <c r="T196" s="188"/>
      <c r="U196" s="188"/>
      <c r="V196" s="189"/>
      <c r="W196" s="78"/>
      <c r="AC196" s="189"/>
      <c r="AD196" s="189"/>
    </row>
    <row r="197" spans="2:30" ht="12.75" customHeight="1" x14ac:dyDescent="0.2">
      <c r="B197" s="182"/>
      <c r="C197" s="187"/>
      <c r="D197" s="187"/>
      <c r="E197" s="193" t="s">
        <v>485</v>
      </c>
      <c r="F197" s="126">
        <v>506.65999999999997</v>
      </c>
      <c r="G197" s="188"/>
      <c r="H197" s="188"/>
      <c r="I197" s="188"/>
      <c r="J197" s="188"/>
      <c r="K197" s="188"/>
      <c r="L197" s="188"/>
      <c r="M197" s="188"/>
      <c r="N197" s="188"/>
      <c r="O197" s="188"/>
      <c r="P197" s="188"/>
      <c r="Q197" s="188"/>
      <c r="R197" s="188"/>
      <c r="S197" s="188"/>
      <c r="T197" s="188"/>
      <c r="U197" s="188"/>
      <c r="V197" s="189"/>
      <c r="W197" s="78"/>
      <c r="AC197" s="189"/>
      <c r="AD197" s="189"/>
    </row>
    <row r="198" spans="2:30" ht="12.75" customHeight="1" x14ac:dyDescent="0.2">
      <c r="B198" s="182"/>
      <c r="C198" s="187"/>
      <c r="D198" s="187"/>
      <c r="E198" s="193" t="s">
        <v>486</v>
      </c>
      <c r="F198" s="126">
        <v>1167.58</v>
      </c>
      <c r="G198" s="188"/>
      <c r="H198" s="188"/>
      <c r="I198" s="188"/>
      <c r="J198" s="188"/>
      <c r="K198" s="188"/>
      <c r="L198" s="188"/>
      <c r="M198" s="188"/>
      <c r="N198" s="188"/>
      <c r="O198" s="188"/>
      <c r="P198" s="188"/>
      <c r="Q198" s="188"/>
      <c r="R198" s="188"/>
      <c r="S198" s="188"/>
      <c r="T198" s="188"/>
      <c r="U198" s="188"/>
      <c r="V198" s="189"/>
      <c r="W198" s="78"/>
      <c r="AC198" s="189"/>
      <c r="AD198" s="189"/>
    </row>
    <row r="199" spans="2:30" ht="12.75" customHeight="1" x14ac:dyDescent="0.2">
      <c r="B199" s="182"/>
      <c r="C199" s="187"/>
      <c r="D199" s="187"/>
      <c r="E199" s="193" t="s">
        <v>487</v>
      </c>
      <c r="F199" s="126">
        <v>590.65000000000009</v>
      </c>
      <c r="G199" s="188"/>
      <c r="H199" s="188"/>
      <c r="I199" s="188"/>
      <c r="J199" s="188"/>
      <c r="K199" s="188"/>
      <c r="L199" s="188"/>
      <c r="M199" s="188"/>
      <c r="N199" s="188"/>
      <c r="O199" s="188"/>
      <c r="P199" s="188"/>
      <c r="Q199" s="188"/>
      <c r="R199" s="188"/>
      <c r="S199" s="188"/>
      <c r="T199" s="188"/>
      <c r="U199" s="188"/>
      <c r="V199" s="189"/>
      <c r="W199" s="78"/>
      <c r="AC199" s="189"/>
      <c r="AD199" s="189"/>
    </row>
    <row r="200" spans="2:30" ht="12.75" customHeight="1" x14ac:dyDescent="0.2">
      <c r="B200" s="182"/>
      <c r="C200" s="187"/>
      <c r="D200" s="187"/>
      <c r="E200" s="193" t="s">
        <v>488</v>
      </c>
      <c r="F200" s="126">
        <v>715.68</v>
      </c>
      <c r="G200" s="188"/>
      <c r="H200" s="188"/>
      <c r="I200" s="188"/>
      <c r="J200" s="188"/>
      <c r="K200" s="188"/>
      <c r="L200" s="188"/>
      <c r="M200" s="188"/>
      <c r="N200" s="188"/>
      <c r="O200" s="188"/>
      <c r="P200" s="188"/>
      <c r="Q200" s="188"/>
      <c r="R200" s="188"/>
      <c r="S200" s="188"/>
      <c r="T200" s="188"/>
      <c r="U200" s="188"/>
      <c r="V200" s="189"/>
      <c r="W200" s="78"/>
      <c r="AC200" s="189"/>
      <c r="AD200" s="189"/>
    </row>
    <row r="201" spans="2:30" ht="12.75" customHeight="1" x14ac:dyDescent="0.2">
      <c r="B201" s="182"/>
      <c r="C201" s="187"/>
      <c r="D201" s="187"/>
      <c r="E201" s="193" t="s">
        <v>489</v>
      </c>
      <c r="F201" s="126">
        <v>695.53</v>
      </c>
      <c r="G201" s="188"/>
      <c r="H201" s="188"/>
      <c r="I201" s="188"/>
      <c r="J201" s="188"/>
      <c r="K201" s="188"/>
      <c r="L201" s="188"/>
      <c r="M201" s="188"/>
      <c r="N201" s="188"/>
      <c r="O201" s="188"/>
      <c r="P201" s="188"/>
      <c r="Q201" s="188"/>
      <c r="R201" s="188"/>
      <c r="S201" s="188"/>
      <c r="T201" s="188"/>
      <c r="U201" s="188"/>
      <c r="V201" s="189"/>
      <c r="W201" s="78"/>
      <c r="AC201" s="189"/>
      <c r="AD201" s="189"/>
    </row>
    <row r="202" spans="2:30" ht="12.75" customHeight="1" x14ac:dyDescent="0.2">
      <c r="B202" s="182"/>
      <c r="C202" s="187"/>
      <c r="D202" s="187"/>
      <c r="E202" s="193" t="s">
        <v>490</v>
      </c>
      <c r="F202" s="126">
        <v>160.86000000000001</v>
      </c>
      <c r="G202" s="188"/>
      <c r="H202" s="188"/>
      <c r="I202" s="188"/>
      <c r="J202" s="188"/>
      <c r="K202" s="188"/>
      <c r="L202" s="188"/>
      <c r="M202" s="188"/>
      <c r="N202" s="188"/>
      <c r="O202" s="188"/>
      <c r="P202" s="188"/>
      <c r="Q202" s="188"/>
      <c r="R202" s="188"/>
      <c r="S202" s="188"/>
      <c r="T202" s="188"/>
      <c r="U202" s="188"/>
      <c r="V202" s="189"/>
      <c r="W202" s="78"/>
      <c r="AC202" s="189"/>
      <c r="AD202" s="189"/>
    </row>
    <row r="203" spans="2:30" ht="12.75" customHeight="1" x14ac:dyDescent="0.2">
      <c r="B203" s="182"/>
      <c r="C203" s="187"/>
      <c r="D203" s="187"/>
      <c r="E203" s="193" t="s">
        <v>491</v>
      </c>
      <c r="F203" s="126">
        <v>259.45</v>
      </c>
      <c r="G203" s="188"/>
      <c r="H203" s="188"/>
      <c r="I203" s="188"/>
      <c r="J203" s="188"/>
      <c r="K203" s="188"/>
      <c r="L203" s="188"/>
      <c r="M203" s="188"/>
      <c r="N203" s="188"/>
      <c r="O203" s="188"/>
      <c r="P203" s="188"/>
      <c r="Q203" s="188"/>
      <c r="R203" s="188"/>
      <c r="S203" s="188"/>
      <c r="T203" s="188"/>
      <c r="U203" s="188"/>
      <c r="V203" s="189"/>
      <c r="W203" s="78"/>
      <c r="AC203" s="189"/>
      <c r="AD203" s="189"/>
    </row>
    <row r="204" spans="2:30" ht="12.75" customHeight="1" x14ac:dyDescent="0.2">
      <c r="B204" s="182"/>
      <c r="C204" s="187"/>
      <c r="D204" s="187"/>
      <c r="E204" s="193" t="s">
        <v>492</v>
      </c>
      <c r="F204" s="126">
        <v>1431.9699999999998</v>
      </c>
      <c r="G204" s="188"/>
      <c r="H204" s="188"/>
      <c r="I204" s="188"/>
      <c r="J204" s="188"/>
      <c r="K204" s="188"/>
      <c r="L204" s="188"/>
      <c r="M204" s="188"/>
      <c r="N204" s="188"/>
      <c r="O204" s="188"/>
      <c r="P204" s="188"/>
      <c r="Q204" s="188"/>
      <c r="R204" s="188"/>
      <c r="S204" s="188"/>
      <c r="T204" s="188"/>
      <c r="U204" s="188"/>
      <c r="V204" s="189"/>
      <c r="W204" s="78"/>
      <c r="AC204" s="189"/>
      <c r="AD204" s="189"/>
    </row>
    <row r="205" spans="2:30" ht="12.75" customHeight="1" x14ac:dyDescent="0.2">
      <c r="B205" s="182"/>
      <c r="C205" s="187"/>
      <c r="D205" s="187"/>
      <c r="E205" s="193" t="s">
        <v>493</v>
      </c>
      <c r="F205" s="126">
        <v>298.63</v>
      </c>
      <c r="G205" s="188"/>
      <c r="H205" s="188"/>
      <c r="I205" s="188"/>
      <c r="J205" s="188"/>
      <c r="K205" s="188"/>
      <c r="L205" s="188"/>
      <c r="M205" s="188"/>
      <c r="N205" s="188"/>
      <c r="O205" s="188"/>
      <c r="P205" s="188"/>
      <c r="Q205" s="188"/>
      <c r="R205" s="188"/>
      <c r="S205" s="188"/>
      <c r="T205" s="188"/>
      <c r="U205" s="188"/>
      <c r="V205" s="189"/>
      <c r="W205" s="78"/>
      <c r="AC205" s="189"/>
      <c r="AD205" s="189"/>
    </row>
    <row r="206" spans="2:30" ht="12.75" customHeight="1" x14ac:dyDescent="0.2">
      <c r="B206" s="182"/>
      <c r="C206" s="187"/>
      <c r="D206" s="187"/>
      <c r="E206" s="193" t="s">
        <v>494</v>
      </c>
      <c r="F206" s="126">
        <v>196.18000000000004</v>
      </c>
      <c r="G206" s="188"/>
      <c r="H206" s="188"/>
      <c r="I206" s="188"/>
      <c r="J206" s="188"/>
      <c r="K206" s="188"/>
      <c r="L206" s="188"/>
      <c r="M206" s="188"/>
      <c r="N206" s="188"/>
      <c r="O206" s="188"/>
      <c r="P206" s="188"/>
      <c r="Q206" s="188"/>
      <c r="R206" s="188"/>
      <c r="S206" s="188"/>
      <c r="T206" s="188"/>
      <c r="U206" s="188"/>
      <c r="V206" s="189"/>
      <c r="W206" s="78"/>
      <c r="AC206" s="189"/>
      <c r="AD206" s="189"/>
    </row>
    <row r="207" spans="2:30" ht="12.75" customHeight="1" x14ac:dyDescent="0.2">
      <c r="B207" s="182"/>
      <c r="C207" s="187"/>
      <c r="D207" s="187"/>
      <c r="E207" s="193" t="s">
        <v>495</v>
      </c>
      <c r="F207" s="126">
        <v>82.06</v>
      </c>
      <c r="G207" s="188"/>
      <c r="H207" s="188"/>
      <c r="I207" s="188"/>
      <c r="J207" s="188"/>
      <c r="K207" s="188"/>
      <c r="L207" s="188"/>
      <c r="M207" s="188"/>
      <c r="N207" s="188"/>
      <c r="O207" s="188"/>
      <c r="P207" s="188"/>
      <c r="Q207" s="188"/>
      <c r="R207" s="188"/>
      <c r="S207" s="188"/>
      <c r="T207" s="188"/>
      <c r="U207" s="188"/>
      <c r="V207" s="189"/>
      <c r="W207" s="78"/>
      <c r="AC207" s="189"/>
      <c r="AD207" s="189"/>
    </row>
    <row r="208" spans="2:30" ht="12.75" customHeight="1" x14ac:dyDescent="0.2">
      <c r="B208" s="182"/>
      <c r="C208" s="187"/>
      <c r="D208" s="187"/>
      <c r="E208" s="193" t="s">
        <v>496</v>
      </c>
      <c r="F208" s="126">
        <v>213.17000000000002</v>
      </c>
      <c r="G208" s="188"/>
      <c r="H208" s="188"/>
      <c r="I208" s="188"/>
      <c r="J208" s="188"/>
      <c r="K208" s="188"/>
      <c r="L208" s="188"/>
      <c r="M208" s="188"/>
      <c r="N208" s="188"/>
      <c r="O208" s="188"/>
      <c r="P208" s="188"/>
      <c r="Q208" s="188"/>
      <c r="R208" s="188"/>
      <c r="S208" s="188"/>
      <c r="T208" s="188"/>
      <c r="U208" s="188"/>
      <c r="V208" s="189"/>
      <c r="W208" s="78"/>
      <c r="AC208" s="189"/>
      <c r="AD208" s="189"/>
    </row>
    <row r="209" spans="2:30" ht="12.75" customHeight="1" x14ac:dyDescent="0.2">
      <c r="B209" s="182"/>
      <c r="C209" s="187"/>
      <c r="D209" s="187"/>
      <c r="E209" s="193" t="s">
        <v>497</v>
      </c>
      <c r="F209" s="126">
        <v>197.73</v>
      </c>
      <c r="G209" s="188"/>
      <c r="H209" s="188"/>
      <c r="I209" s="188"/>
      <c r="J209" s="188"/>
      <c r="K209" s="188"/>
      <c r="L209" s="188"/>
      <c r="M209" s="188"/>
      <c r="N209" s="188"/>
      <c r="O209" s="188"/>
      <c r="P209" s="188"/>
      <c r="Q209" s="188"/>
      <c r="R209" s="188"/>
      <c r="S209" s="188"/>
      <c r="T209" s="188"/>
      <c r="U209" s="188"/>
      <c r="V209" s="189"/>
      <c r="W209" s="78"/>
      <c r="AC209" s="189"/>
      <c r="AD209" s="189"/>
    </row>
    <row r="210" spans="2:30" ht="12.75" customHeight="1" x14ac:dyDescent="0.2">
      <c r="B210" s="182"/>
      <c r="C210" s="187"/>
      <c r="D210" s="187"/>
      <c r="E210" s="193" t="s">
        <v>498</v>
      </c>
      <c r="F210" s="126">
        <v>1976.89</v>
      </c>
      <c r="G210" s="188"/>
      <c r="H210" s="188"/>
      <c r="I210" s="188"/>
      <c r="J210" s="188"/>
      <c r="K210" s="188"/>
      <c r="L210" s="188"/>
      <c r="M210" s="188"/>
      <c r="N210" s="188"/>
      <c r="O210" s="188"/>
      <c r="P210" s="188"/>
      <c r="Q210" s="188"/>
      <c r="R210" s="188"/>
      <c r="S210" s="188"/>
      <c r="T210" s="188"/>
      <c r="U210" s="188"/>
      <c r="V210" s="189"/>
      <c r="W210" s="78"/>
      <c r="AC210" s="189"/>
      <c r="AD210" s="189"/>
    </row>
    <row r="211" spans="2:30" ht="12.75" customHeight="1" x14ac:dyDescent="0.2">
      <c r="B211" s="182"/>
      <c r="C211" s="187"/>
      <c r="D211" s="187"/>
      <c r="E211" s="193" t="s">
        <v>499</v>
      </c>
      <c r="F211" s="126">
        <v>1166.92</v>
      </c>
      <c r="G211" s="188"/>
      <c r="H211" s="188"/>
      <c r="I211" s="188"/>
      <c r="J211" s="188"/>
      <c r="K211" s="188"/>
      <c r="L211" s="188"/>
      <c r="M211" s="188"/>
      <c r="N211" s="188"/>
      <c r="O211" s="188"/>
      <c r="P211" s="188"/>
      <c r="Q211" s="188"/>
      <c r="R211" s="188"/>
      <c r="S211" s="188"/>
      <c r="T211" s="188"/>
      <c r="U211" s="188"/>
      <c r="V211" s="189"/>
      <c r="W211" s="78"/>
      <c r="AC211" s="189"/>
      <c r="AD211" s="189"/>
    </row>
    <row r="212" spans="2:30" ht="12.75" customHeight="1" x14ac:dyDescent="0.2">
      <c r="B212" s="182"/>
      <c r="C212" s="187"/>
      <c r="D212" s="187"/>
      <c r="E212" s="193" t="s">
        <v>500</v>
      </c>
      <c r="F212" s="126">
        <v>327.71</v>
      </c>
      <c r="G212" s="188"/>
      <c r="H212" s="188"/>
      <c r="I212" s="188"/>
      <c r="J212" s="188"/>
      <c r="K212" s="188"/>
      <c r="L212" s="188"/>
      <c r="M212" s="188"/>
      <c r="N212" s="188"/>
      <c r="O212" s="188"/>
      <c r="P212" s="188"/>
      <c r="Q212" s="188"/>
      <c r="R212" s="188"/>
      <c r="S212" s="188"/>
      <c r="T212" s="188"/>
      <c r="U212" s="188"/>
      <c r="V212" s="189"/>
      <c r="W212" s="78"/>
      <c r="AC212" s="189"/>
      <c r="AD212" s="189"/>
    </row>
    <row r="213" spans="2:30" ht="12.75" customHeight="1" x14ac:dyDescent="0.2">
      <c r="B213" s="182"/>
      <c r="C213" s="187"/>
      <c r="D213" s="187"/>
      <c r="E213" s="193" t="s">
        <v>501</v>
      </c>
      <c r="F213" s="126">
        <v>69.27</v>
      </c>
      <c r="G213" s="188"/>
      <c r="H213" s="188"/>
      <c r="I213" s="188"/>
      <c r="J213" s="188"/>
      <c r="K213" s="188"/>
      <c r="L213" s="188"/>
      <c r="M213" s="188"/>
      <c r="N213" s="188"/>
      <c r="O213" s="188"/>
      <c r="P213" s="188"/>
      <c r="Q213" s="188"/>
      <c r="R213" s="188"/>
      <c r="S213" s="188"/>
      <c r="T213" s="188"/>
      <c r="U213" s="188"/>
      <c r="V213" s="189"/>
      <c r="W213" s="78"/>
      <c r="AC213" s="189"/>
      <c r="AD213" s="189"/>
    </row>
    <row r="214" spans="2:30" ht="12.75" customHeight="1" x14ac:dyDescent="0.2">
      <c r="B214" s="182"/>
      <c r="C214" s="187"/>
      <c r="D214" s="187"/>
      <c r="E214" s="193" t="s">
        <v>502</v>
      </c>
      <c r="F214" s="126">
        <v>2.09</v>
      </c>
      <c r="G214" s="188"/>
      <c r="H214" s="188"/>
      <c r="I214" s="188"/>
      <c r="J214" s="188"/>
      <c r="K214" s="188"/>
      <c r="L214" s="188"/>
      <c r="M214" s="188"/>
      <c r="N214" s="188"/>
      <c r="O214" s="188"/>
      <c r="P214" s="188"/>
      <c r="Q214" s="188"/>
      <c r="R214" s="188"/>
      <c r="S214" s="188"/>
      <c r="T214" s="188"/>
      <c r="U214" s="188"/>
      <c r="V214" s="189"/>
      <c r="W214" s="78"/>
      <c r="AC214" s="189"/>
      <c r="AD214" s="189"/>
    </row>
    <row r="215" spans="2:30" ht="12.75" customHeight="1" x14ac:dyDescent="0.2">
      <c r="B215" s="182"/>
      <c r="C215" s="187"/>
      <c r="D215" s="190"/>
      <c r="E215" s="193" t="s">
        <v>503</v>
      </c>
      <c r="F215" s="126">
        <v>33</v>
      </c>
      <c r="G215" s="191"/>
      <c r="H215" s="191"/>
      <c r="I215" s="191"/>
      <c r="J215" s="191"/>
      <c r="K215" s="191"/>
      <c r="L215" s="191"/>
      <c r="M215" s="191"/>
      <c r="N215" s="191"/>
      <c r="O215" s="191"/>
      <c r="P215" s="191"/>
      <c r="Q215" s="191"/>
      <c r="R215" s="191"/>
      <c r="S215" s="191"/>
      <c r="T215" s="191"/>
      <c r="U215" s="191"/>
      <c r="V215" s="192"/>
      <c r="W215" s="78"/>
      <c r="AC215" s="192"/>
      <c r="AD215" s="192"/>
    </row>
    <row r="216" spans="2:30" x14ac:dyDescent="0.2">
      <c r="B216" s="182"/>
      <c r="C216" s="187"/>
      <c r="D216" s="183" t="s">
        <v>504</v>
      </c>
      <c r="E216" s="193" t="s">
        <v>505</v>
      </c>
      <c r="F216" s="126">
        <v>111325.54000000001</v>
      </c>
      <c r="G216" s="185">
        <v>-55202.58</v>
      </c>
      <c r="H216" s="185">
        <v>32.903787878787853</v>
      </c>
      <c r="I216" s="185">
        <v>0</v>
      </c>
      <c r="J216" s="185">
        <v>0</v>
      </c>
      <c r="K216" s="185">
        <v>-114.71183093564372</v>
      </c>
      <c r="L216" s="185">
        <v>0</v>
      </c>
      <c r="M216" s="185">
        <v>286.94</v>
      </c>
      <c r="N216" s="185">
        <v>0</v>
      </c>
      <c r="O216" s="185">
        <v>-44880.929999999986</v>
      </c>
      <c r="P216" s="185">
        <v>-792.32000000000016</v>
      </c>
      <c r="Q216" s="185">
        <v>-49690.340000000004</v>
      </c>
      <c r="R216" s="185">
        <v>0</v>
      </c>
      <c r="S216" s="185">
        <v>0</v>
      </c>
      <c r="T216" s="185">
        <v>0</v>
      </c>
      <c r="U216" s="185">
        <v>0</v>
      </c>
      <c r="V216" s="186">
        <f>SUM(F216:U242)</f>
        <v>87260.981956943171</v>
      </c>
      <c r="W216" s="78"/>
      <c r="AB216" s="1" t="s">
        <v>723</v>
      </c>
      <c r="AC216" s="186">
        <v>87260.981956943142</v>
      </c>
      <c r="AD216" s="186">
        <f t="shared" si="1"/>
        <v>0</v>
      </c>
    </row>
    <row r="217" spans="2:30" x14ac:dyDescent="0.2">
      <c r="B217" s="182"/>
      <c r="C217" s="187"/>
      <c r="D217" s="187"/>
      <c r="E217" s="193" t="s">
        <v>506</v>
      </c>
      <c r="F217" s="126">
        <v>3218.14</v>
      </c>
      <c r="G217" s="188"/>
      <c r="H217" s="188"/>
      <c r="I217" s="188"/>
      <c r="J217" s="188"/>
      <c r="K217" s="188"/>
      <c r="L217" s="188"/>
      <c r="M217" s="188"/>
      <c r="N217" s="188"/>
      <c r="O217" s="188"/>
      <c r="P217" s="188"/>
      <c r="Q217" s="188"/>
      <c r="R217" s="188"/>
      <c r="S217" s="188"/>
      <c r="T217" s="188"/>
      <c r="U217" s="188"/>
      <c r="V217" s="189"/>
      <c r="W217" s="78"/>
      <c r="AC217" s="189"/>
      <c r="AD217" s="189"/>
    </row>
    <row r="218" spans="2:30" x14ac:dyDescent="0.2">
      <c r="B218" s="182"/>
      <c r="C218" s="187"/>
      <c r="D218" s="187"/>
      <c r="E218" s="193" t="s">
        <v>507</v>
      </c>
      <c r="F218" s="126">
        <v>266.31</v>
      </c>
      <c r="G218" s="188"/>
      <c r="H218" s="188"/>
      <c r="I218" s="188"/>
      <c r="J218" s="188"/>
      <c r="K218" s="188"/>
      <c r="L218" s="188"/>
      <c r="M218" s="188"/>
      <c r="N218" s="188"/>
      <c r="O218" s="188"/>
      <c r="P218" s="188"/>
      <c r="Q218" s="188"/>
      <c r="R218" s="188"/>
      <c r="S218" s="188"/>
      <c r="T218" s="188"/>
      <c r="U218" s="188"/>
      <c r="V218" s="189"/>
      <c r="W218" s="78"/>
      <c r="AC218" s="189"/>
      <c r="AD218" s="189"/>
    </row>
    <row r="219" spans="2:30" x14ac:dyDescent="0.2">
      <c r="B219" s="182"/>
      <c r="C219" s="187"/>
      <c r="D219" s="187"/>
      <c r="E219" s="193" t="s">
        <v>508</v>
      </c>
      <c r="F219" s="126">
        <v>77.059999999999988</v>
      </c>
      <c r="G219" s="188"/>
      <c r="H219" s="188"/>
      <c r="I219" s="188"/>
      <c r="J219" s="188"/>
      <c r="K219" s="188"/>
      <c r="L219" s="188"/>
      <c r="M219" s="188"/>
      <c r="N219" s="188"/>
      <c r="O219" s="188"/>
      <c r="P219" s="188"/>
      <c r="Q219" s="188"/>
      <c r="R219" s="188"/>
      <c r="S219" s="188"/>
      <c r="T219" s="188"/>
      <c r="U219" s="188"/>
      <c r="V219" s="189"/>
      <c r="W219" s="78"/>
      <c r="AC219" s="189"/>
      <c r="AD219" s="189"/>
    </row>
    <row r="220" spans="2:30" x14ac:dyDescent="0.2">
      <c r="B220" s="182"/>
      <c r="C220" s="187"/>
      <c r="D220" s="187"/>
      <c r="E220" s="193" t="s">
        <v>509</v>
      </c>
      <c r="F220" s="126">
        <v>1351.48</v>
      </c>
      <c r="G220" s="188"/>
      <c r="H220" s="188"/>
      <c r="I220" s="188"/>
      <c r="J220" s="188"/>
      <c r="K220" s="188"/>
      <c r="L220" s="188"/>
      <c r="M220" s="188"/>
      <c r="N220" s="188"/>
      <c r="O220" s="188"/>
      <c r="P220" s="188"/>
      <c r="Q220" s="188"/>
      <c r="R220" s="188"/>
      <c r="S220" s="188"/>
      <c r="T220" s="188"/>
      <c r="U220" s="188"/>
      <c r="V220" s="189"/>
      <c r="W220" s="78"/>
      <c r="AC220" s="189"/>
      <c r="AD220" s="189"/>
    </row>
    <row r="221" spans="2:30" x14ac:dyDescent="0.2">
      <c r="B221" s="182"/>
      <c r="C221" s="187"/>
      <c r="D221" s="187"/>
      <c r="E221" s="193" t="s">
        <v>510</v>
      </c>
      <c r="F221" s="126">
        <v>1327.38</v>
      </c>
      <c r="G221" s="188"/>
      <c r="H221" s="188"/>
      <c r="I221" s="188"/>
      <c r="J221" s="188"/>
      <c r="K221" s="188"/>
      <c r="L221" s="188"/>
      <c r="M221" s="188"/>
      <c r="N221" s="188"/>
      <c r="O221" s="188"/>
      <c r="P221" s="188"/>
      <c r="Q221" s="188"/>
      <c r="R221" s="188"/>
      <c r="S221" s="188"/>
      <c r="T221" s="188"/>
      <c r="U221" s="188"/>
      <c r="V221" s="189"/>
      <c r="W221" s="78"/>
      <c r="AC221" s="189"/>
      <c r="AD221" s="189"/>
    </row>
    <row r="222" spans="2:30" x14ac:dyDescent="0.2">
      <c r="B222" s="182"/>
      <c r="C222" s="187"/>
      <c r="D222" s="187"/>
      <c r="E222" s="193" t="s">
        <v>511</v>
      </c>
      <c r="F222" s="126">
        <v>10321.85</v>
      </c>
      <c r="G222" s="188"/>
      <c r="H222" s="188"/>
      <c r="I222" s="188"/>
      <c r="J222" s="188"/>
      <c r="K222" s="188"/>
      <c r="L222" s="188"/>
      <c r="M222" s="188"/>
      <c r="N222" s="188"/>
      <c r="O222" s="188"/>
      <c r="P222" s="188"/>
      <c r="Q222" s="188"/>
      <c r="R222" s="188"/>
      <c r="S222" s="188"/>
      <c r="T222" s="188"/>
      <c r="U222" s="188"/>
      <c r="V222" s="189"/>
      <c r="W222" s="78"/>
      <c r="AC222" s="189"/>
      <c r="AD222" s="189"/>
    </row>
    <row r="223" spans="2:30" x14ac:dyDescent="0.2">
      <c r="B223" s="182"/>
      <c r="C223" s="187"/>
      <c r="D223" s="187"/>
      <c r="E223" s="193" t="s">
        <v>512</v>
      </c>
      <c r="F223" s="126">
        <v>4838.88</v>
      </c>
      <c r="G223" s="188"/>
      <c r="H223" s="188"/>
      <c r="I223" s="188"/>
      <c r="J223" s="188"/>
      <c r="K223" s="188"/>
      <c r="L223" s="188"/>
      <c r="M223" s="188"/>
      <c r="N223" s="188"/>
      <c r="O223" s="188"/>
      <c r="P223" s="188"/>
      <c r="Q223" s="188"/>
      <c r="R223" s="188"/>
      <c r="S223" s="188"/>
      <c r="T223" s="188"/>
      <c r="U223" s="188"/>
      <c r="V223" s="189"/>
      <c r="W223" s="78"/>
      <c r="AC223" s="189"/>
      <c r="AD223" s="189"/>
    </row>
    <row r="224" spans="2:30" x14ac:dyDescent="0.2">
      <c r="B224" s="182"/>
      <c r="C224" s="187"/>
      <c r="D224" s="187"/>
      <c r="E224" s="193" t="s">
        <v>513</v>
      </c>
      <c r="F224" s="126">
        <v>3242.0099999999998</v>
      </c>
      <c r="G224" s="188"/>
      <c r="H224" s="188"/>
      <c r="I224" s="188"/>
      <c r="J224" s="188"/>
      <c r="K224" s="188"/>
      <c r="L224" s="188"/>
      <c r="M224" s="188"/>
      <c r="N224" s="188"/>
      <c r="O224" s="188"/>
      <c r="P224" s="188"/>
      <c r="Q224" s="188"/>
      <c r="R224" s="188"/>
      <c r="S224" s="188"/>
      <c r="T224" s="188"/>
      <c r="U224" s="188"/>
      <c r="V224" s="189"/>
      <c r="W224" s="78"/>
      <c r="AC224" s="189"/>
      <c r="AD224" s="189"/>
    </row>
    <row r="225" spans="2:30" x14ac:dyDescent="0.2">
      <c r="B225" s="182"/>
      <c r="C225" s="187"/>
      <c r="D225" s="187"/>
      <c r="E225" s="193" t="s">
        <v>514</v>
      </c>
      <c r="F225" s="126">
        <v>3656.4900000000002</v>
      </c>
      <c r="G225" s="188"/>
      <c r="H225" s="188"/>
      <c r="I225" s="188"/>
      <c r="J225" s="188"/>
      <c r="K225" s="188"/>
      <c r="L225" s="188"/>
      <c r="M225" s="188"/>
      <c r="N225" s="188"/>
      <c r="O225" s="188"/>
      <c r="P225" s="188"/>
      <c r="Q225" s="188"/>
      <c r="R225" s="188"/>
      <c r="S225" s="188"/>
      <c r="T225" s="188"/>
      <c r="U225" s="188"/>
      <c r="V225" s="189"/>
      <c r="W225" s="78"/>
      <c r="AC225" s="189"/>
      <c r="AD225" s="189"/>
    </row>
    <row r="226" spans="2:30" x14ac:dyDescent="0.2">
      <c r="B226" s="182"/>
      <c r="C226" s="187"/>
      <c r="D226" s="187"/>
      <c r="E226" s="193" t="s">
        <v>515</v>
      </c>
      <c r="F226" s="126">
        <v>1206.0400000000002</v>
      </c>
      <c r="G226" s="188"/>
      <c r="H226" s="188"/>
      <c r="I226" s="188"/>
      <c r="J226" s="188"/>
      <c r="K226" s="188"/>
      <c r="L226" s="188"/>
      <c r="M226" s="188"/>
      <c r="N226" s="188"/>
      <c r="O226" s="188"/>
      <c r="P226" s="188"/>
      <c r="Q226" s="188"/>
      <c r="R226" s="188"/>
      <c r="S226" s="188"/>
      <c r="T226" s="188"/>
      <c r="U226" s="188"/>
      <c r="V226" s="189"/>
      <c r="W226" s="78"/>
      <c r="AC226" s="189"/>
      <c r="AD226" s="189"/>
    </row>
    <row r="227" spans="2:30" x14ac:dyDescent="0.2">
      <c r="B227" s="182"/>
      <c r="C227" s="187"/>
      <c r="D227" s="187"/>
      <c r="E227" s="193" t="s">
        <v>516</v>
      </c>
      <c r="F227" s="126">
        <v>501.03999999999996</v>
      </c>
      <c r="G227" s="188"/>
      <c r="H227" s="188"/>
      <c r="I227" s="188"/>
      <c r="J227" s="188"/>
      <c r="K227" s="188"/>
      <c r="L227" s="188"/>
      <c r="M227" s="188"/>
      <c r="N227" s="188"/>
      <c r="O227" s="188"/>
      <c r="P227" s="188"/>
      <c r="Q227" s="188"/>
      <c r="R227" s="188"/>
      <c r="S227" s="188"/>
      <c r="T227" s="188"/>
      <c r="U227" s="188"/>
      <c r="V227" s="189"/>
      <c r="W227" s="78"/>
      <c r="AC227" s="189"/>
      <c r="AD227" s="189"/>
    </row>
    <row r="228" spans="2:30" x14ac:dyDescent="0.2">
      <c r="B228" s="182"/>
      <c r="C228" s="187"/>
      <c r="D228" s="187"/>
      <c r="E228" s="193" t="s">
        <v>517</v>
      </c>
      <c r="F228" s="126">
        <v>5417.9299999999994</v>
      </c>
      <c r="G228" s="188"/>
      <c r="H228" s="188"/>
      <c r="I228" s="188"/>
      <c r="J228" s="188"/>
      <c r="K228" s="188"/>
      <c r="L228" s="188"/>
      <c r="M228" s="188"/>
      <c r="N228" s="188"/>
      <c r="O228" s="188"/>
      <c r="P228" s="188"/>
      <c r="Q228" s="188"/>
      <c r="R228" s="188"/>
      <c r="S228" s="188"/>
      <c r="T228" s="188"/>
      <c r="U228" s="188"/>
      <c r="V228" s="189"/>
      <c r="W228" s="78"/>
      <c r="AC228" s="189"/>
      <c r="AD228" s="189"/>
    </row>
    <row r="229" spans="2:30" x14ac:dyDescent="0.2">
      <c r="B229" s="182"/>
      <c r="C229" s="187"/>
      <c r="D229" s="187"/>
      <c r="E229" s="193" t="s">
        <v>518</v>
      </c>
      <c r="F229" s="126">
        <v>4180.2400000000007</v>
      </c>
      <c r="G229" s="188"/>
      <c r="H229" s="188"/>
      <c r="I229" s="188"/>
      <c r="J229" s="188"/>
      <c r="K229" s="188"/>
      <c r="L229" s="188"/>
      <c r="M229" s="188"/>
      <c r="N229" s="188"/>
      <c r="O229" s="188"/>
      <c r="P229" s="188"/>
      <c r="Q229" s="188"/>
      <c r="R229" s="188"/>
      <c r="S229" s="188"/>
      <c r="T229" s="188"/>
      <c r="U229" s="188"/>
      <c r="V229" s="189"/>
      <c r="W229" s="78"/>
      <c r="AC229" s="189"/>
      <c r="AD229" s="189"/>
    </row>
    <row r="230" spans="2:30" x14ac:dyDescent="0.2">
      <c r="B230" s="182"/>
      <c r="C230" s="187"/>
      <c r="D230" s="187"/>
      <c r="E230" s="193" t="s">
        <v>519</v>
      </c>
      <c r="F230" s="126">
        <v>760.06000000000006</v>
      </c>
      <c r="G230" s="188"/>
      <c r="H230" s="188"/>
      <c r="I230" s="188"/>
      <c r="J230" s="188"/>
      <c r="K230" s="188"/>
      <c r="L230" s="188"/>
      <c r="M230" s="188"/>
      <c r="N230" s="188"/>
      <c r="O230" s="188"/>
      <c r="P230" s="188"/>
      <c r="Q230" s="188"/>
      <c r="R230" s="188"/>
      <c r="S230" s="188"/>
      <c r="T230" s="188"/>
      <c r="U230" s="188"/>
      <c r="V230" s="189"/>
      <c r="W230" s="78"/>
      <c r="AC230" s="189"/>
      <c r="AD230" s="189"/>
    </row>
    <row r="231" spans="2:30" x14ac:dyDescent="0.2">
      <c r="B231" s="182"/>
      <c r="C231" s="187"/>
      <c r="D231" s="187"/>
      <c r="E231" s="193" t="s">
        <v>520</v>
      </c>
      <c r="F231" s="126">
        <v>7158.18</v>
      </c>
      <c r="G231" s="188"/>
      <c r="H231" s="188"/>
      <c r="I231" s="188"/>
      <c r="J231" s="188"/>
      <c r="K231" s="188"/>
      <c r="L231" s="188"/>
      <c r="M231" s="188"/>
      <c r="N231" s="188"/>
      <c r="O231" s="188"/>
      <c r="P231" s="188"/>
      <c r="Q231" s="188"/>
      <c r="R231" s="188"/>
      <c r="S231" s="188"/>
      <c r="T231" s="188"/>
      <c r="U231" s="188"/>
      <c r="V231" s="189"/>
      <c r="W231" s="78"/>
      <c r="AC231" s="189"/>
      <c r="AD231" s="189"/>
    </row>
    <row r="232" spans="2:30" x14ac:dyDescent="0.2">
      <c r="B232" s="182"/>
      <c r="C232" s="187"/>
      <c r="D232" s="187"/>
      <c r="E232" s="193" t="s">
        <v>521</v>
      </c>
      <c r="F232" s="126">
        <v>125.17999999999999</v>
      </c>
      <c r="G232" s="188"/>
      <c r="H232" s="188"/>
      <c r="I232" s="188"/>
      <c r="J232" s="188"/>
      <c r="K232" s="188"/>
      <c r="L232" s="188"/>
      <c r="M232" s="188"/>
      <c r="N232" s="188"/>
      <c r="O232" s="188"/>
      <c r="P232" s="188"/>
      <c r="Q232" s="188"/>
      <c r="R232" s="188"/>
      <c r="S232" s="188"/>
      <c r="T232" s="188"/>
      <c r="U232" s="188"/>
      <c r="V232" s="189"/>
      <c r="W232" s="78"/>
      <c r="AC232" s="189"/>
      <c r="AD232" s="189"/>
    </row>
    <row r="233" spans="2:30" x14ac:dyDescent="0.2">
      <c r="B233" s="182"/>
      <c r="C233" s="187"/>
      <c r="D233" s="187"/>
      <c r="E233" s="193" t="s">
        <v>522</v>
      </c>
      <c r="F233" s="126">
        <v>6599.0899999999992</v>
      </c>
      <c r="G233" s="188"/>
      <c r="H233" s="188"/>
      <c r="I233" s="188"/>
      <c r="J233" s="188"/>
      <c r="K233" s="188"/>
      <c r="L233" s="188"/>
      <c r="M233" s="188"/>
      <c r="N233" s="188"/>
      <c r="O233" s="188"/>
      <c r="P233" s="188"/>
      <c r="Q233" s="188"/>
      <c r="R233" s="188"/>
      <c r="S233" s="188"/>
      <c r="T233" s="188"/>
      <c r="U233" s="188"/>
      <c r="V233" s="189"/>
      <c r="W233" s="78"/>
      <c r="AC233" s="189"/>
      <c r="AD233" s="189"/>
    </row>
    <row r="234" spans="2:30" x14ac:dyDescent="0.2">
      <c r="B234" s="182"/>
      <c r="C234" s="187"/>
      <c r="D234" s="187"/>
      <c r="E234" s="193" t="s">
        <v>523</v>
      </c>
      <c r="F234" s="126">
        <v>162.03</v>
      </c>
      <c r="G234" s="188"/>
      <c r="H234" s="188"/>
      <c r="I234" s="188"/>
      <c r="J234" s="188"/>
      <c r="K234" s="188"/>
      <c r="L234" s="188"/>
      <c r="M234" s="188"/>
      <c r="N234" s="188"/>
      <c r="O234" s="188"/>
      <c r="P234" s="188"/>
      <c r="Q234" s="188"/>
      <c r="R234" s="188"/>
      <c r="S234" s="188"/>
      <c r="T234" s="188"/>
      <c r="U234" s="188"/>
      <c r="V234" s="189"/>
      <c r="W234" s="78"/>
      <c r="AC234" s="189"/>
      <c r="AD234" s="189"/>
    </row>
    <row r="235" spans="2:30" x14ac:dyDescent="0.2">
      <c r="B235" s="182"/>
      <c r="C235" s="187"/>
      <c r="D235" s="187"/>
      <c r="E235" s="193" t="s">
        <v>524</v>
      </c>
      <c r="F235" s="126">
        <v>1610.56</v>
      </c>
      <c r="G235" s="188"/>
      <c r="H235" s="188"/>
      <c r="I235" s="188"/>
      <c r="J235" s="188"/>
      <c r="K235" s="188"/>
      <c r="L235" s="188"/>
      <c r="M235" s="188"/>
      <c r="N235" s="188"/>
      <c r="O235" s="188"/>
      <c r="P235" s="188"/>
      <c r="Q235" s="188"/>
      <c r="R235" s="188"/>
      <c r="S235" s="188"/>
      <c r="T235" s="188"/>
      <c r="U235" s="188"/>
      <c r="V235" s="189"/>
      <c r="W235" s="78"/>
      <c r="AC235" s="189"/>
      <c r="AD235" s="189"/>
    </row>
    <row r="236" spans="2:30" x14ac:dyDescent="0.2">
      <c r="B236" s="182"/>
      <c r="C236" s="187"/>
      <c r="D236" s="187"/>
      <c r="E236" s="193" t="s">
        <v>525</v>
      </c>
      <c r="F236" s="126">
        <v>6330.91</v>
      </c>
      <c r="G236" s="188"/>
      <c r="H236" s="188"/>
      <c r="I236" s="188"/>
      <c r="J236" s="188"/>
      <c r="K236" s="188"/>
      <c r="L236" s="188"/>
      <c r="M236" s="188"/>
      <c r="N236" s="188"/>
      <c r="O236" s="188"/>
      <c r="P236" s="188"/>
      <c r="Q236" s="188"/>
      <c r="R236" s="188"/>
      <c r="S236" s="188"/>
      <c r="T236" s="188"/>
      <c r="U236" s="188"/>
      <c r="V236" s="189"/>
      <c r="W236" s="78"/>
      <c r="AC236" s="189"/>
      <c r="AD236" s="189"/>
    </row>
    <row r="237" spans="2:30" x14ac:dyDescent="0.2">
      <c r="B237" s="182"/>
      <c r="C237" s="187"/>
      <c r="D237" s="187"/>
      <c r="E237" s="193" t="s">
        <v>526</v>
      </c>
      <c r="F237" s="126">
        <v>5051.33</v>
      </c>
      <c r="G237" s="188"/>
      <c r="H237" s="188"/>
      <c r="I237" s="188"/>
      <c r="J237" s="188"/>
      <c r="K237" s="188"/>
      <c r="L237" s="188"/>
      <c r="M237" s="188"/>
      <c r="N237" s="188"/>
      <c r="O237" s="188"/>
      <c r="P237" s="188"/>
      <c r="Q237" s="188"/>
      <c r="R237" s="188"/>
      <c r="S237" s="188"/>
      <c r="T237" s="188"/>
      <c r="U237" s="188"/>
      <c r="V237" s="189"/>
      <c r="W237" s="78"/>
      <c r="AC237" s="189"/>
      <c r="AD237" s="189"/>
    </row>
    <row r="238" spans="2:30" x14ac:dyDescent="0.2">
      <c r="B238" s="182"/>
      <c r="C238" s="187"/>
      <c r="D238" s="187"/>
      <c r="E238" s="193" t="s">
        <v>527</v>
      </c>
      <c r="F238" s="126">
        <v>1361.16</v>
      </c>
      <c r="G238" s="188"/>
      <c r="H238" s="188"/>
      <c r="I238" s="188"/>
      <c r="J238" s="188"/>
      <c r="K238" s="188"/>
      <c r="L238" s="188"/>
      <c r="M238" s="188"/>
      <c r="N238" s="188"/>
      <c r="O238" s="188"/>
      <c r="P238" s="188"/>
      <c r="Q238" s="188"/>
      <c r="R238" s="188"/>
      <c r="S238" s="188"/>
      <c r="T238" s="188"/>
      <c r="U238" s="188"/>
      <c r="V238" s="189"/>
      <c r="W238" s="78"/>
      <c r="AC238" s="189"/>
      <c r="AD238" s="189"/>
    </row>
    <row r="239" spans="2:30" x14ac:dyDescent="0.2">
      <c r="B239" s="182"/>
      <c r="C239" s="187"/>
      <c r="D239" s="187"/>
      <c r="E239" s="193" t="s">
        <v>528</v>
      </c>
      <c r="F239" s="126">
        <v>3464.2799999999997</v>
      </c>
      <c r="G239" s="188"/>
      <c r="H239" s="188"/>
      <c r="I239" s="188"/>
      <c r="J239" s="188"/>
      <c r="K239" s="188"/>
      <c r="L239" s="188"/>
      <c r="M239" s="188"/>
      <c r="N239" s="188"/>
      <c r="O239" s="188"/>
      <c r="P239" s="188"/>
      <c r="Q239" s="188"/>
      <c r="R239" s="188"/>
      <c r="S239" s="188"/>
      <c r="T239" s="188"/>
      <c r="U239" s="188"/>
      <c r="V239" s="189"/>
      <c r="W239" s="78"/>
      <c r="AC239" s="189"/>
      <c r="AD239" s="189"/>
    </row>
    <row r="240" spans="2:30" x14ac:dyDescent="0.2">
      <c r="B240" s="182"/>
      <c r="C240" s="187"/>
      <c r="D240" s="187"/>
      <c r="E240" s="193" t="s">
        <v>529</v>
      </c>
      <c r="F240" s="126">
        <v>1644.83</v>
      </c>
      <c r="G240" s="188"/>
      <c r="H240" s="188"/>
      <c r="I240" s="188"/>
      <c r="J240" s="188"/>
      <c r="K240" s="188"/>
      <c r="L240" s="188"/>
      <c r="M240" s="188"/>
      <c r="N240" s="188"/>
      <c r="O240" s="188"/>
      <c r="P240" s="188"/>
      <c r="Q240" s="188"/>
      <c r="R240" s="188"/>
      <c r="S240" s="188"/>
      <c r="T240" s="188"/>
      <c r="U240" s="188"/>
      <c r="V240" s="189"/>
      <c r="W240" s="78"/>
      <c r="AC240" s="189"/>
      <c r="AD240" s="189"/>
    </row>
    <row r="241" spans="2:30" x14ac:dyDescent="0.2">
      <c r="B241" s="182"/>
      <c r="C241" s="187"/>
      <c r="D241" s="187"/>
      <c r="E241" s="193" t="s">
        <v>530</v>
      </c>
      <c r="F241" s="126">
        <v>11391.36</v>
      </c>
      <c r="G241" s="188"/>
      <c r="H241" s="188"/>
      <c r="I241" s="188"/>
      <c r="J241" s="188"/>
      <c r="K241" s="188"/>
      <c r="L241" s="188"/>
      <c r="M241" s="188"/>
      <c r="N241" s="188"/>
      <c r="O241" s="188"/>
      <c r="P241" s="188"/>
      <c r="Q241" s="188"/>
      <c r="R241" s="188"/>
      <c r="S241" s="188"/>
      <c r="T241" s="188"/>
      <c r="U241" s="188"/>
      <c r="V241" s="189"/>
      <c r="W241" s="78"/>
      <c r="AC241" s="189"/>
      <c r="AD241" s="189"/>
    </row>
    <row r="242" spans="2:30" x14ac:dyDescent="0.2">
      <c r="B242" s="182"/>
      <c r="C242" s="187"/>
      <c r="D242" s="190"/>
      <c r="E242" s="193" t="s">
        <v>531</v>
      </c>
      <c r="F242" s="126">
        <v>41032.660000000003</v>
      </c>
      <c r="G242" s="191"/>
      <c r="H242" s="191"/>
      <c r="I242" s="191"/>
      <c r="J242" s="191"/>
      <c r="K242" s="191"/>
      <c r="L242" s="191"/>
      <c r="M242" s="191"/>
      <c r="N242" s="191"/>
      <c r="O242" s="191"/>
      <c r="P242" s="191"/>
      <c r="Q242" s="191"/>
      <c r="R242" s="191"/>
      <c r="S242" s="191"/>
      <c r="T242" s="191"/>
      <c r="U242" s="191"/>
      <c r="V242" s="192"/>
      <c r="W242" s="78"/>
      <c r="AC242" s="192"/>
      <c r="AD242" s="192"/>
    </row>
    <row r="243" spans="2:30" ht="33" customHeight="1" x14ac:dyDescent="0.2">
      <c r="B243" s="182"/>
      <c r="C243" s="187"/>
      <c r="D243" s="177" t="s">
        <v>532</v>
      </c>
      <c r="E243" s="193" t="s">
        <v>533</v>
      </c>
      <c r="F243" s="126">
        <v>356.32</v>
      </c>
      <c r="G243" s="179">
        <v>0</v>
      </c>
      <c r="H243" s="179">
        <v>0</v>
      </c>
      <c r="I243" s="179">
        <v>0</v>
      </c>
      <c r="J243" s="179">
        <v>0</v>
      </c>
      <c r="K243" s="179">
        <v>43.905262128262578</v>
      </c>
      <c r="L243" s="179">
        <v>0</v>
      </c>
      <c r="M243" s="179">
        <v>-286.94</v>
      </c>
      <c r="N243" s="179">
        <v>0</v>
      </c>
      <c r="O243" s="179">
        <v>0</v>
      </c>
      <c r="P243" s="179">
        <v>0</v>
      </c>
      <c r="Q243" s="179">
        <v>16771.43</v>
      </c>
      <c r="R243" s="179">
        <v>0</v>
      </c>
      <c r="S243" s="179">
        <v>0</v>
      </c>
      <c r="T243" s="179">
        <v>0</v>
      </c>
      <c r="U243" s="179">
        <v>0</v>
      </c>
      <c r="V243" s="198">
        <f t="shared" si="0"/>
        <v>16884.715262128262</v>
      </c>
      <c r="W243" s="78"/>
      <c r="AB243" s="1" t="s">
        <v>823</v>
      </c>
      <c r="AC243" s="198">
        <v>16884.715262128262</v>
      </c>
      <c r="AD243" s="198">
        <f t="shared" si="1"/>
        <v>0</v>
      </c>
    </row>
    <row r="244" spans="2:30" ht="38.25" x14ac:dyDescent="0.2">
      <c r="B244" s="182"/>
      <c r="C244" s="199" t="s">
        <v>534</v>
      </c>
      <c r="D244" s="200" t="s">
        <v>535</v>
      </c>
      <c r="E244" s="193"/>
      <c r="F244" s="126">
        <v>0</v>
      </c>
      <c r="G244" s="201">
        <v>0</v>
      </c>
      <c r="H244" s="201">
        <v>0</v>
      </c>
      <c r="I244" s="201">
        <v>0</v>
      </c>
      <c r="J244" s="201">
        <v>0</v>
      </c>
      <c r="K244" s="201">
        <v>0</v>
      </c>
      <c r="L244" s="201">
        <v>0</v>
      </c>
      <c r="M244" s="201">
        <v>0</v>
      </c>
      <c r="N244" s="201">
        <v>0</v>
      </c>
      <c r="O244" s="201">
        <v>0</v>
      </c>
      <c r="P244" s="201">
        <v>0</v>
      </c>
      <c r="Q244" s="201">
        <v>0</v>
      </c>
      <c r="R244" s="201">
        <v>0</v>
      </c>
      <c r="S244" s="201">
        <v>0</v>
      </c>
      <c r="T244" s="201">
        <v>0</v>
      </c>
      <c r="U244" s="201">
        <v>0</v>
      </c>
      <c r="V244" s="202">
        <f t="shared" ref="V244:V413" si="2">SUM(F244:U244)</f>
        <v>0</v>
      </c>
      <c r="W244" s="78"/>
      <c r="AB244" s="1" t="s">
        <v>824</v>
      </c>
      <c r="AC244" s="202">
        <v>0</v>
      </c>
      <c r="AD244" s="202">
        <f t="shared" si="1"/>
        <v>0</v>
      </c>
    </row>
    <row r="245" spans="2:30" ht="26.25" customHeight="1" x14ac:dyDescent="0.2">
      <c r="B245" s="182"/>
      <c r="C245" s="183" t="s">
        <v>536</v>
      </c>
      <c r="D245" s="183" t="s">
        <v>537</v>
      </c>
      <c r="E245" s="193" t="s">
        <v>538</v>
      </c>
      <c r="F245" s="126">
        <v>3683.1</v>
      </c>
      <c r="G245" s="203">
        <v>-74541.899999999994</v>
      </c>
      <c r="H245" s="203">
        <v>36623.9321777566</v>
      </c>
      <c r="I245" s="203">
        <v>603.82000000000039</v>
      </c>
      <c r="J245" s="203">
        <v>0</v>
      </c>
      <c r="K245" s="203">
        <v>0</v>
      </c>
      <c r="L245" s="203">
        <v>0</v>
      </c>
      <c r="M245" s="203">
        <v>0</v>
      </c>
      <c r="N245" s="203">
        <v>0</v>
      </c>
      <c r="O245" s="203">
        <v>-45475.040000000066</v>
      </c>
      <c r="P245" s="203">
        <v>-759.40999999999985</v>
      </c>
      <c r="Q245" s="203">
        <v>0</v>
      </c>
      <c r="R245" s="203">
        <v>0</v>
      </c>
      <c r="S245" s="203">
        <v>0</v>
      </c>
      <c r="T245" s="203">
        <v>0</v>
      </c>
      <c r="U245" s="203">
        <v>0</v>
      </c>
      <c r="V245" s="204">
        <f>SUM(F245:U326)</f>
        <v>765505.76217775641</v>
      </c>
      <c r="W245" s="78"/>
      <c r="AB245" s="1" t="s">
        <v>749</v>
      </c>
      <c r="AC245" s="204">
        <v>765505.76217775629</v>
      </c>
      <c r="AD245" s="185">
        <f t="shared" si="1"/>
        <v>0</v>
      </c>
    </row>
    <row r="246" spans="2:30" ht="26.25" customHeight="1" x14ac:dyDescent="0.2">
      <c r="B246" s="182"/>
      <c r="C246" s="187"/>
      <c r="D246" s="187"/>
      <c r="E246" s="193" t="s">
        <v>539</v>
      </c>
      <c r="F246" s="126">
        <v>522.62</v>
      </c>
      <c r="G246" s="205"/>
      <c r="H246" s="205"/>
      <c r="I246" s="205"/>
      <c r="J246" s="205"/>
      <c r="K246" s="205"/>
      <c r="L246" s="205"/>
      <c r="M246" s="205"/>
      <c r="N246" s="205"/>
      <c r="O246" s="205"/>
      <c r="P246" s="205"/>
      <c r="Q246" s="205"/>
      <c r="R246" s="205"/>
      <c r="S246" s="205"/>
      <c r="T246" s="205"/>
      <c r="U246" s="205"/>
      <c r="V246" s="206"/>
      <c r="W246" s="78"/>
      <c r="AC246" s="206"/>
      <c r="AD246" s="188"/>
    </row>
    <row r="247" spans="2:30" ht="26.25" customHeight="1" x14ac:dyDescent="0.2">
      <c r="B247" s="182"/>
      <c r="C247" s="187"/>
      <c r="D247" s="187"/>
      <c r="E247" s="193" t="s">
        <v>540</v>
      </c>
      <c r="F247" s="126">
        <v>21.799999999999997</v>
      </c>
      <c r="G247" s="205"/>
      <c r="H247" s="205"/>
      <c r="I247" s="205"/>
      <c r="J247" s="205"/>
      <c r="K247" s="205"/>
      <c r="L247" s="205"/>
      <c r="M247" s="205"/>
      <c r="N247" s="205"/>
      <c r="O247" s="205"/>
      <c r="P247" s="205"/>
      <c r="Q247" s="205"/>
      <c r="R247" s="205"/>
      <c r="S247" s="205"/>
      <c r="T247" s="205"/>
      <c r="U247" s="205"/>
      <c r="V247" s="206"/>
      <c r="W247" s="78"/>
      <c r="AC247" s="206"/>
      <c r="AD247" s="188"/>
    </row>
    <row r="248" spans="2:30" ht="26.25" customHeight="1" x14ac:dyDescent="0.2">
      <c r="B248" s="182"/>
      <c r="C248" s="187"/>
      <c r="D248" s="187"/>
      <c r="E248" s="193" t="s">
        <v>541</v>
      </c>
      <c r="F248" s="126">
        <v>517.09</v>
      </c>
      <c r="G248" s="205"/>
      <c r="H248" s="205"/>
      <c r="I248" s="205"/>
      <c r="J248" s="205"/>
      <c r="K248" s="205"/>
      <c r="L248" s="205"/>
      <c r="M248" s="205"/>
      <c r="N248" s="205"/>
      <c r="O248" s="205"/>
      <c r="P248" s="205"/>
      <c r="Q248" s="205"/>
      <c r="R248" s="205"/>
      <c r="S248" s="205"/>
      <c r="T248" s="205"/>
      <c r="U248" s="205"/>
      <c r="V248" s="206"/>
      <c r="W248" s="78"/>
      <c r="AC248" s="206"/>
      <c r="AD248" s="188"/>
    </row>
    <row r="249" spans="2:30" ht="26.25" customHeight="1" x14ac:dyDescent="0.2">
      <c r="B249" s="182"/>
      <c r="C249" s="187"/>
      <c r="D249" s="187"/>
      <c r="E249" s="193" t="s">
        <v>542</v>
      </c>
      <c r="F249" s="126">
        <v>2006.7599999999998</v>
      </c>
      <c r="G249" s="205"/>
      <c r="H249" s="205"/>
      <c r="I249" s="205"/>
      <c r="J249" s="205"/>
      <c r="K249" s="205"/>
      <c r="L249" s="205"/>
      <c r="M249" s="205"/>
      <c r="N249" s="205"/>
      <c r="O249" s="205"/>
      <c r="P249" s="205"/>
      <c r="Q249" s="205"/>
      <c r="R249" s="205"/>
      <c r="S249" s="205"/>
      <c r="T249" s="205"/>
      <c r="U249" s="205"/>
      <c r="V249" s="206"/>
      <c r="W249" s="78"/>
      <c r="AC249" s="206"/>
      <c r="AD249" s="188"/>
    </row>
    <row r="250" spans="2:30" ht="26.25" customHeight="1" x14ac:dyDescent="0.2">
      <c r="B250" s="182"/>
      <c r="C250" s="187"/>
      <c r="D250" s="187"/>
      <c r="E250" s="193" t="s">
        <v>543</v>
      </c>
      <c r="F250" s="126">
        <v>848.91</v>
      </c>
      <c r="G250" s="205"/>
      <c r="H250" s="205"/>
      <c r="I250" s="205"/>
      <c r="J250" s="205"/>
      <c r="K250" s="205"/>
      <c r="L250" s="205"/>
      <c r="M250" s="205"/>
      <c r="N250" s="205"/>
      <c r="O250" s="205"/>
      <c r="P250" s="205"/>
      <c r="Q250" s="205"/>
      <c r="R250" s="205"/>
      <c r="S250" s="205"/>
      <c r="T250" s="205"/>
      <c r="U250" s="205"/>
      <c r="V250" s="206"/>
      <c r="W250" s="78"/>
      <c r="AC250" s="206"/>
      <c r="AD250" s="188"/>
    </row>
    <row r="251" spans="2:30" ht="26.25" customHeight="1" x14ac:dyDescent="0.2">
      <c r="B251" s="182"/>
      <c r="C251" s="187"/>
      <c r="D251" s="187"/>
      <c r="E251" s="193" t="s">
        <v>544</v>
      </c>
      <c r="F251" s="126">
        <v>438.86000000000007</v>
      </c>
      <c r="G251" s="205"/>
      <c r="H251" s="205"/>
      <c r="I251" s="205"/>
      <c r="J251" s="205"/>
      <c r="K251" s="205"/>
      <c r="L251" s="205"/>
      <c r="M251" s="205"/>
      <c r="N251" s="205"/>
      <c r="O251" s="205"/>
      <c r="P251" s="205"/>
      <c r="Q251" s="205"/>
      <c r="R251" s="205"/>
      <c r="S251" s="205"/>
      <c r="T251" s="205"/>
      <c r="U251" s="205"/>
      <c r="V251" s="206"/>
      <c r="W251" s="78"/>
      <c r="AC251" s="206"/>
      <c r="AD251" s="188"/>
    </row>
    <row r="252" spans="2:30" ht="26.25" customHeight="1" x14ac:dyDescent="0.2">
      <c r="B252" s="182"/>
      <c r="C252" s="187"/>
      <c r="D252" s="187"/>
      <c r="E252" s="193" t="s">
        <v>545</v>
      </c>
      <c r="F252" s="126">
        <v>763.13</v>
      </c>
      <c r="G252" s="205"/>
      <c r="H252" s="205"/>
      <c r="I252" s="205"/>
      <c r="J252" s="205"/>
      <c r="K252" s="205"/>
      <c r="L252" s="205"/>
      <c r="M252" s="205"/>
      <c r="N252" s="205"/>
      <c r="O252" s="205"/>
      <c r="P252" s="205"/>
      <c r="Q252" s="205"/>
      <c r="R252" s="205"/>
      <c r="S252" s="205"/>
      <c r="T252" s="205"/>
      <c r="U252" s="205"/>
      <c r="V252" s="206"/>
      <c r="W252" s="78"/>
      <c r="AC252" s="206"/>
      <c r="AD252" s="188"/>
    </row>
    <row r="253" spans="2:30" ht="26.25" customHeight="1" x14ac:dyDescent="0.2">
      <c r="B253" s="182"/>
      <c r="C253" s="187"/>
      <c r="D253" s="187"/>
      <c r="E253" s="193" t="s">
        <v>546</v>
      </c>
      <c r="F253" s="126">
        <v>727.61000000000013</v>
      </c>
      <c r="G253" s="205"/>
      <c r="H253" s="205"/>
      <c r="I253" s="205"/>
      <c r="J253" s="205"/>
      <c r="K253" s="205"/>
      <c r="L253" s="205"/>
      <c r="M253" s="205"/>
      <c r="N253" s="205"/>
      <c r="O253" s="205"/>
      <c r="P253" s="205"/>
      <c r="Q253" s="205"/>
      <c r="R253" s="205"/>
      <c r="S253" s="205"/>
      <c r="T253" s="205"/>
      <c r="U253" s="205"/>
      <c r="V253" s="206"/>
      <c r="W253" s="78"/>
      <c r="AC253" s="206"/>
      <c r="AD253" s="188"/>
    </row>
    <row r="254" spans="2:30" ht="26.25" customHeight="1" x14ac:dyDescent="0.2">
      <c r="B254" s="182"/>
      <c r="C254" s="187"/>
      <c r="D254" s="187"/>
      <c r="E254" s="193" t="s">
        <v>547</v>
      </c>
      <c r="F254" s="126">
        <v>203.34000000000006</v>
      </c>
      <c r="G254" s="205"/>
      <c r="H254" s="205"/>
      <c r="I254" s="205"/>
      <c r="J254" s="205"/>
      <c r="K254" s="205"/>
      <c r="L254" s="205"/>
      <c r="M254" s="205"/>
      <c r="N254" s="205"/>
      <c r="O254" s="205"/>
      <c r="P254" s="205"/>
      <c r="Q254" s="205"/>
      <c r="R254" s="205"/>
      <c r="S254" s="205"/>
      <c r="T254" s="205"/>
      <c r="U254" s="205"/>
      <c r="V254" s="206"/>
      <c r="W254" s="78"/>
      <c r="AC254" s="206"/>
      <c r="AD254" s="188"/>
    </row>
    <row r="255" spans="2:30" ht="26.25" customHeight="1" x14ac:dyDescent="0.2">
      <c r="B255" s="182"/>
      <c r="C255" s="187"/>
      <c r="D255" s="187"/>
      <c r="E255" s="193" t="s">
        <v>548</v>
      </c>
      <c r="F255" s="126">
        <v>34.75</v>
      </c>
      <c r="G255" s="205"/>
      <c r="H255" s="205"/>
      <c r="I255" s="205"/>
      <c r="J255" s="205"/>
      <c r="K255" s="205"/>
      <c r="L255" s="205"/>
      <c r="M255" s="205"/>
      <c r="N255" s="205"/>
      <c r="O255" s="205"/>
      <c r="P255" s="205"/>
      <c r="Q255" s="205"/>
      <c r="R255" s="205"/>
      <c r="S255" s="205"/>
      <c r="T255" s="205"/>
      <c r="U255" s="205"/>
      <c r="V255" s="206"/>
      <c r="W255" s="78"/>
      <c r="AC255" s="206"/>
      <c r="AD255" s="188"/>
    </row>
    <row r="256" spans="2:30" ht="26.25" customHeight="1" x14ac:dyDescent="0.2">
      <c r="B256" s="182"/>
      <c r="C256" s="187"/>
      <c r="D256" s="187"/>
      <c r="E256" s="193" t="s">
        <v>549</v>
      </c>
      <c r="F256" s="126">
        <v>161.06</v>
      </c>
      <c r="G256" s="205"/>
      <c r="H256" s="205"/>
      <c r="I256" s="205"/>
      <c r="J256" s="205"/>
      <c r="K256" s="205"/>
      <c r="L256" s="205"/>
      <c r="M256" s="205"/>
      <c r="N256" s="205"/>
      <c r="O256" s="205"/>
      <c r="P256" s="205"/>
      <c r="Q256" s="205"/>
      <c r="R256" s="205"/>
      <c r="S256" s="205"/>
      <c r="T256" s="205"/>
      <c r="U256" s="205"/>
      <c r="V256" s="206"/>
      <c r="W256" s="78"/>
      <c r="AC256" s="206"/>
      <c r="AD256" s="188"/>
    </row>
    <row r="257" spans="2:30" ht="26.25" customHeight="1" x14ac:dyDescent="0.2">
      <c r="B257" s="182"/>
      <c r="C257" s="187"/>
      <c r="D257" s="187"/>
      <c r="E257" s="193" t="s">
        <v>550</v>
      </c>
      <c r="F257" s="126">
        <v>288.84999999999997</v>
      </c>
      <c r="G257" s="205"/>
      <c r="H257" s="205"/>
      <c r="I257" s="205"/>
      <c r="J257" s="205"/>
      <c r="K257" s="205"/>
      <c r="L257" s="205"/>
      <c r="M257" s="205"/>
      <c r="N257" s="205"/>
      <c r="O257" s="205"/>
      <c r="P257" s="205"/>
      <c r="Q257" s="205"/>
      <c r="R257" s="205"/>
      <c r="S257" s="205"/>
      <c r="T257" s="205"/>
      <c r="U257" s="205"/>
      <c r="V257" s="206"/>
      <c r="W257" s="78"/>
      <c r="AC257" s="206"/>
      <c r="AD257" s="188"/>
    </row>
    <row r="258" spans="2:30" ht="26.25" customHeight="1" x14ac:dyDescent="0.2">
      <c r="B258" s="182"/>
      <c r="C258" s="187"/>
      <c r="D258" s="187"/>
      <c r="E258" s="193" t="s">
        <v>551</v>
      </c>
      <c r="F258" s="126">
        <v>2333.2600000000002</v>
      </c>
      <c r="G258" s="205"/>
      <c r="H258" s="205"/>
      <c r="I258" s="205"/>
      <c r="J258" s="205"/>
      <c r="K258" s="205"/>
      <c r="L258" s="205"/>
      <c r="M258" s="205"/>
      <c r="N258" s="205"/>
      <c r="O258" s="205"/>
      <c r="P258" s="205"/>
      <c r="Q258" s="205"/>
      <c r="R258" s="205"/>
      <c r="S258" s="205"/>
      <c r="T258" s="205"/>
      <c r="U258" s="205"/>
      <c r="V258" s="206"/>
      <c r="W258" s="78"/>
      <c r="AC258" s="206"/>
      <c r="AD258" s="188"/>
    </row>
    <row r="259" spans="2:30" ht="26.25" customHeight="1" x14ac:dyDescent="0.2">
      <c r="B259" s="182"/>
      <c r="C259" s="187"/>
      <c r="D259" s="187"/>
      <c r="E259" s="193" t="s">
        <v>552</v>
      </c>
      <c r="F259" s="126">
        <v>1686.4499999999998</v>
      </c>
      <c r="G259" s="205"/>
      <c r="H259" s="205"/>
      <c r="I259" s="205"/>
      <c r="J259" s="205"/>
      <c r="K259" s="205"/>
      <c r="L259" s="205"/>
      <c r="M259" s="205"/>
      <c r="N259" s="205"/>
      <c r="O259" s="205"/>
      <c r="P259" s="205"/>
      <c r="Q259" s="205"/>
      <c r="R259" s="205"/>
      <c r="S259" s="205"/>
      <c r="T259" s="205"/>
      <c r="U259" s="205"/>
      <c r="V259" s="206"/>
      <c r="W259" s="78"/>
      <c r="AC259" s="206"/>
      <c r="AD259" s="188"/>
    </row>
    <row r="260" spans="2:30" ht="26.25" customHeight="1" x14ac:dyDescent="0.2">
      <c r="B260" s="182"/>
      <c r="C260" s="187"/>
      <c r="D260" s="187"/>
      <c r="E260" s="193" t="s">
        <v>553</v>
      </c>
      <c r="F260" s="126">
        <v>4667.95</v>
      </c>
      <c r="G260" s="205"/>
      <c r="H260" s="205"/>
      <c r="I260" s="205"/>
      <c r="J260" s="205"/>
      <c r="K260" s="205"/>
      <c r="L260" s="205"/>
      <c r="M260" s="205"/>
      <c r="N260" s="205"/>
      <c r="O260" s="205"/>
      <c r="P260" s="205"/>
      <c r="Q260" s="205"/>
      <c r="R260" s="205"/>
      <c r="S260" s="205"/>
      <c r="T260" s="205"/>
      <c r="U260" s="205"/>
      <c r="V260" s="206"/>
      <c r="W260" s="78"/>
      <c r="AC260" s="206"/>
      <c r="AD260" s="188"/>
    </row>
    <row r="261" spans="2:30" ht="26.25" customHeight="1" x14ac:dyDescent="0.2">
      <c r="B261" s="182"/>
      <c r="C261" s="187"/>
      <c r="D261" s="187"/>
      <c r="E261" s="193" t="s">
        <v>554</v>
      </c>
      <c r="F261" s="126">
        <v>48261.88</v>
      </c>
      <c r="G261" s="205"/>
      <c r="H261" s="205"/>
      <c r="I261" s="205"/>
      <c r="J261" s="205"/>
      <c r="K261" s="205"/>
      <c r="L261" s="205"/>
      <c r="M261" s="205"/>
      <c r="N261" s="205"/>
      <c r="O261" s="205"/>
      <c r="P261" s="205"/>
      <c r="Q261" s="205"/>
      <c r="R261" s="205"/>
      <c r="S261" s="205"/>
      <c r="T261" s="205"/>
      <c r="U261" s="205"/>
      <c r="V261" s="206"/>
      <c r="W261" s="78"/>
      <c r="AC261" s="206"/>
      <c r="AD261" s="188"/>
    </row>
    <row r="262" spans="2:30" ht="26.25" customHeight="1" x14ac:dyDescent="0.2">
      <c r="B262" s="182"/>
      <c r="C262" s="187"/>
      <c r="D262" s="187"/>
      <c r="E262" s="193" t="s">
        <v>555</v>
      </c>
      <c r="F262" s="126">
        <v>5613.51</v>
      </c>
      <c r="G262" s="205"/>
      <c r="H262" s="205"/>
      <c r="I262" s="205"/>
      <c r="J262" s="205"/>
      <c r="K262" s="205"/>
      <c r="L262" s="205"/>
      <c r="M262" s="205"/>
      <c r="N262" s="205"/>
      <c r="O262" s="205"/>
      <c r="P262" s="205"/>
      <c r="Q262" s="205"/>
      <c r="R262" s="205"/>
      <c r="S262" s="205"/>
      <c r="T262" s="205"/>
      <c r="U262" s="205"/>
      <c r="V262" s="206"/>
      <c r="W262" s="78"/>
      <c r="AC262" s="206"/>
      <c r="AD262" s="188"/>
    </row>
    <row r="263" spans="2:30" ht="26.25" customHeight="1" x14ac:dyDescent="0.2">
      <c r="B263" s="182"/>
      <c r="C263" s="187"/>
      <c r="D263" s="187"/>
      <c r="E263" s="193" t="s">
        <v>556</v>
      </c>
      <c r="F263" s="126">
        <v>10498.039999999999</v>
      </c>
      <c r="G263" s="205"/>
      <c r="H263" s="205"/>
      <c r="I263" s="205"/>
      <c r="J263" s="205"/>
      <c r="K263" s="205"/>
      <c r="L263" s="205"/>
      <c r="M263" s="205"/>
      <c r="N263" s="205"/>
      <c r="O263" s="205"/>
      <c r="P263" s="205"/>
      <c r="Q263" s="205"/>
      <c r="R263" s="205"/>
      <c r="S263" s="205"/>
      <c r="T263" s="205"/>
      <c r="U263" s="205"/>
      <c r="V263" s="206"/>
      <c r="W263" s="78"/>
      <c r="AC263" s="206"/>
      <c r="AD263" s="188"/>
    </row>
    <row r="264" spans="2:30" ht="26.25" customHeight="1" x14ac:dyDescent="0.2">
      <c r="B264" s="182"/>
      <c r="C264" s="187"/>
      <c r="D264" s="187"/>
      <c r="E264" s="193" t="s">
        <v>557</v>
      </c>
      <c r="F264" s="126">
        <v>28889.369999999988</v>
      </c>
      <c r="G264" s="205"/>
      <c r="H264" s="205"/>
      <c r="I264" s="205"/>
      <c r="J264" s="205"/>
      <c r="K264" s="205"/>
      <c r="L264" s="205"/>
      <c r="M264" s="205"/>
      <c r="N264" s="205"/>
      <c r="O264" s="205"/>
      <c r="P264" s="205"/>
      <c r="Q264" s="205"/>
      <c r="R264" s="205"/>
      <c r="S264" s="205"/>
      <c r="T264" s="205"/>
      <c r="U264" s="205"/>
      <c r="V264" s="206"/>
      <c r="W264" s="78"/>
      <c r="AC264" s="206"/>
      <c r="AD264" s="188"/>
    </row>
    <row r="265" spans="2:30" ht="26.25" customHeight="1" x14ac:dyDescent="0.2">
      <c r="B265" s="182"/>
      <c r="C265" s="187"/>
      <c r="D265" s="187"/>
      <c r="E265" s="193" t="s">
        <v>558</v>
      </c>
      <c r="F265" s="126">
        <v>55293.259999999995</v>
      </c>
      <c r="G265" s="205"/>
      <c r="H265" s="205"/>
      <c r="I265" s="205"/>
      <c r="J265" s="205"/>
      <c r="K265" s="205"/>
      <c r="L265" s="205"/>
      <c r="M265" s="205"/>
      <c r="N265" s="205"/>
      <c r="O265" s="205"/>
      <c r="P265" s="205"/>
      <c r="Q265" s="205"/>
      <c r="R265" s="205"/>
      <c r="S265" s="205"/>
      <c r="T265" s="205"/>
      <c r="U265" s="205"/>
      <c r="V265" s="206"/>
      <c r="W265" s="78"/>
      <c r="AC265" s="206"/>
      <c r="AD265" s="188"/>
    </row>
    <row r="266" spans="2:30" ht="26.25" customHeight="1" x14ac:dyDescent="0.2">
      <c r="B266" s="182"/>
      <c r="C266" s="187"/>
      <c r="D266" s="187"/>
      <c r="E266" s="193" t="s">
        <v>559</v>
      </c>
      <c r="F266" s="126">
        <v>51232.749999999993</v>
      </c>
      <c r="G266" s="205"/>
      <c r="H266" s="205"/>
      <c r="I266" s="205"/>
      <c r="J266" s="205"/>
      <c r="K266" s="205"/>
      <c r="L266" s="205"/>
      <c r="M266" s="205"/>
      <c r="N266" s="205"/>
      <c r="O266" s="205"/>
      <c r="P266" s="205"/>
      <c r="Q266" s="205"/>
      <c r="R266" s="205"/>
      <c r="S266" s="205"/>
      <c r="T266" s="205"/>
      <c r="U266" s="205"/>
      <c r="V266" s="206"/>
      <c r="W266" s="78"/>
      <c r="AC266" s="206"/>
      <c r="AD266" s="188"/>
    </row>
    <row r="267" spans="2:30" ht="26.25" customHeight="1" x14ac:dyDescent="0.2">
      <c r="B267" s="182"/>
      <c r="C267" s="187"/>
      <c r="D267" s="187"/>
      <c r="E267" s="193" t="s">
        <v>560</v>
      </c>
      <c r="F267" s="126">
        <v>5056.9799999999987</v>
      </c>
      <c r="G267" s="205"/>
      <c r="H267" s="205"/>
      <c r="I267" s="205"/>
      <c r="J267" s="205"/>
      <c r="K267" s="205"/>
      <c r="L267" s="205"/>
      <c r="M267" s="205"/>
      <c r="N267" s="205"/>
      <c r="O267" s="205"/>
      <c r="P267" s="205"/>
      <c r="Q267" s="205"/>
      <c r="R267" s="205"/>
      <c r="S267" s="205"/>
      <c r="T267" s="205"/>
      <c r="U267" s="205"/>
      <c r="V267" s="206"/>
      <c r="W267" s="78"/>
      <c r="AC267" s="206"/>
      <c r="AD267" s="188"/>
    </row>
    <row r="268" spans="2:30" ht="26.25" customHeight="1" x14ac:dyDescent="0.2">
      <c r="B268" s="182"/>
      <c r="C268" s="187"/>
      <c r="D268" s="187"/>
      <c r="E268" s="193" t="s">
        <v>561</v>
      </c>
      <c r="F268" s="126">
        <v>10421.430000000002</v>
      </c>
      <c r="G268" s="205"/>
      <c r="H268" s="205"/>
      <c r="I268" s="205"/>
      <c r="J268" s="205"/>
      <c r="K268" s="205"/>
      <c r="L268" s="205"/>
      <c r="M268" s="205"/>
      <c r="N268" s="205"/>
      <c r="O268" s="205"/>
      <c r="P268" s="205"/>
      <c r="Q268" s="205"/>
      <c r="R268" s="205"/>
      <c r="S268" s="205"/>
      <c r="T268" s="205"/>
      <c r="U268" s="205"/>
      <c r="V268" s="206"/>
      <c r="W268" s="78"/>
      <c r="AC268" s="206"/>
      <c r="AD268" s="188"/>
    </row>
    <row r="269" spans="2:30" ht="26.25" customHeight="1" x14ac:dyDescent="0.2">
      <c r="B269" s="182"/>
      <c r="C269" s="187"/>
      <c r="D269" s="187"/>
      <c r="E269" s="193" t="s">
        <v>562</v>
      </c>
      <c r="F269" s="126">
        <v>1787.3600000000001</v>
      </c>
      <c r="G269" s="205"/>
      <c r="H269" s="205"/>
      <c r="I269" s="205"/>
      <c r="J269" s="205"/>
      <c r="K269" s="205"/>
      <c r="L269" s="205"/>
      <c r="M269" s="205"/>
      <c r="N269" s="205"/>
      <c r="O269" s="205"/>
      <c r="P269" s="205"/>
      <c r="Q269" s="205"/>
      <c r="R269" s="205"/>
      <c r="S269" s="205"/>
      <c r="T269" s="205"/>
      <c r="U269" s="205"/>
      <c r="V269" s="206"/>
      <c r="W269" s="78"/>
      <c r="AC269" s="206"/>
      <c r="AD269" s="188"/>
    </row>
    <row r="270" spans="2:30" ht="26.25" customHeight="1" x14ac:dyDescent="0.2">
      <c r="B270" s="182"/>
      <c r="C270" s="187"/>
      <c r="D270" s="187"/>
      <c r="E270" s="193" t="s">
        <v>563</v>
      </c>
      <c r="F270" s="126">
        <v>1940.64</v>
      </c>
      <c r="G270" s="205"/>
      <c r="H270" s="205"/>
      <c r="I270" s="205"/>
      <c r="J270" s="205"/>
      <c r="K270" s="205"/>
      <c r="L270" s="205"/>
      <c r="M270" s="205"/>
      <c r="N270" s="205"/>
      <c r="O270" s="205"/>
      <c r="P270" s="205"/>
      <c r="Q270" s="205"/>
      <c r="R270" s="205"/>
      <c r="S270" s="205"/>
      <c r="T270" s="205"/>
      <c r="U270" s="205"/>
      <c r="V270" s="206"/>
      <c r="W270" s="78"/>
      <c r="AC270" s="206"/>
      <c r="AD270" s="188"/>
    </row>
    <row r="271" spans="2:30" ht="26.25" customHeight="1" x14ac:dyDescent="0.2">
      <c r="B271" s="182"/>
      <c r="C271" s="187"/>
      <c r="D271" s="187"/>
      <c r="E271" s="193" t="s">
        <v>564</v>
      </c>
      <c r="F271" s="126">
        <v>1890.96</v>
      </c>
      <c r="G271" s="205"/>
      <c r="H271" s="205"/>
      <c r="I271" s="205"/>
      <c r="J271" s="205"/>
      <c r="K271" s="205"/>
      <c r="L271" s="205"/>
      <c r="M271" s="205"/>
      <c r="N271" s="205"/>
      <c r="O271" s="205"/>
      <c r="P271" s="205"/>
      <c r="Q271" s="205"/>
      <c r="R271" s="205"/>
      <c r="S271" s="205"/>
      <c r="T271" s="205"/>
      <c r="U271" s="205"/>
      <c r="V271" s="206"/>
      <c r="W271" s="78"/>
      <c r="AC271" s="206"/>
      <c r="AD271" s="188"/>
    </row>
    <row r="272" spans="2:30" ht="26.25" customHeight="1" x14ac:dyDescent="0.2">
      <c r="B272" s="182"/>
      <c r="C272" s="187"/>
      <c r="D272" s="187"/>
      <c r="E272" s="193" t="s">
        <v>565</v>
      </c>
      <c r="F272" s="126">
        <v>1451.7299999999996</v>
      </c>
      <c r="G272" s="205"/>
      <c r="H272" s="205"/>
      <c r="I272" s="205"/>
      <c r="J272" s="205"/>
      <c r="K272" s="205"/>
      <c r="L272" s="205"/>
      <c r="M272" s="205"/>
      <c r="N272" s="205"/>
      <c r="O272" s="205"/>
      <c r="P272" s="205"/>
      <c r="Q272" s="205"/>
      <c r="R272" s="205"/>
      <c r="S272" s="205"/>
      <c r="T272" s="205"/>
      <c r="U272" s="205"/>
      <c r="V272" s="206"/>
      <c r="W272" s="78"/>
      <c r="AC272" s="206"/>
      <c r="AD272" s="188"/>
    </row>
    <row r="273" spans="2:30" ht="26.25" customHeight="1" x14ac:dyDescent="0.2">
      <c r="B273" s="182"/>
      <c r="C273" s="187"/>
      <c r="D273" s="187"/>
      <c r="E273" s="193" t="s">
        <v>566</v>
      </c>
      <c r="F273" s="126">
        <v>19970.520000000004</v>
      </c>
      <c r="G273" s="205"/>
      <c r="H273" s="205"/>
      <c r="I273" s="205"/>
      <c r="J273" s="205"/>
      <c r="K273" s="205"/>
      <c r="L273" s="205"/>
      <c r="M273" s="205"/>
      <c r="N273" s="205"/>
      <c r="O273" s="205"/>
      <c r="P273" s="205"/>
      <c r="Q273" s="205"/>
      <c r="R273" s="205"/>
      <c r="S273" s="205"/>
      <c r="T273" s="205"/>
      <c r="U273" s="205"/>
      <c r="V273" s="206"/>
      <c r="W273" s="78"/>
      <c r="AC273" s="206"/>
      <c r="AD273" s="188"/>
    </row>
    <row r="274" spans="2:30" ht="26.25" customHeight="1" x14ac:dyDescent="0.2">
      <c r="B274" s="182"/>
      <c r="C274" s="187"/>
      <c r="D274" s="187"/>
      <c r="E274" s="193" t="s">
        <v>567</v>
      </c>
      <c r="F274" s="126">
        <v>5927.9200000000019</v>
      </c>
      <c r="G274" s="205"/>
      <c r="H274" s="205"/>
      <c r="I274" s="205"/>
      <c r="J274" s="205"/>
      <c r="K274" s="205"/>
      <c r="L274" s="205"/>
      <c r="M274" s="205"/>
      <c r="N274" s="205"/>
      <c r="O274" s="205"/>
      <c r="P274" s="205"/>
      <c r="Q274" s="205"/>
      <c r="R274" s="205"/>
      <c r="S274" s="205"/>
      <c r="T274" s="205"/>
      <c r="U274" s="205"/>
      <c r="V274" s="206"/>
      <c r="W274" s="78"/>
      <c r="AC274" s="206"/>
      <c r="AD274" s="188"/>
    </row>
    <row r="275" spans="2:30" ht="26.25" customHeight="1" x14ac:dyDescent="0.2">
      <c r="B275" s="182"/>
      <c r="C275" s="187"/>
      <c r="D275" s="187"/>
      <c r="E275" s="193" t="s">
        <v>568</v>
      </c>
      <c r="F275" s="126">
        <v>102257.78000000003</v>
      </c>
      <c r="G275" s="205"/>
      <c r="H275" s="205"/>
      <c r="I275" s="205"/>
      <c r="J275" s="205"/>
      <c r="K275" s="205"/>
      <c r="L275" s="205"/>
      <c r="M275" s="205"/>
      <c r="N275" s="205"/>
      <c r="O275" s="205"/>
      <c r="P275" s="205"/>
      <c r="Q275" s="205"/>
      <c r="R275" s="205"/>
      <c r="S275" s="205"/>
      <c r="T275" s="205"/>
      <c r="U275" s="205"/>
      <c r="V275" s="206"/>
      <c r="W275" s="78"/>
      <c r="AC275" s="206"/>
      <c r="AD275" s="188"/>
    </row>
    <row r="276" spans="2:30" ht="26.25" customHeight="1" x14ac:dyDescent="0.2">
      <c r="B276" s="182"/>
      <c r="C276" s="187"/>
      <c r="D276" s="187"/>
      <c r="E276" s="193" t="s">
        <v>569</v>
      </c>
      <c r="F276" s="126">
        <v>6672.7300000000005</v>
      </c>
      <c r="G276" s="205"/>
      <c r="H276" s="205"/>
      <c r="I276" s="205"/>
      <c r="J276" s="205"/>
      <c r="K276" s="205"/>
      <c r="L276" s="205"/>
      <c r="M276" s="205"/>
      <c r="N276" s="205"/>
      <c r="O276" s="205"/>
      <c r="P276" s="205"/>
      <c r="Q276" s="205"/>
      <c r="R276" s="205"/>
      <c r="S276" s="205"/>
      <c r="T276" s="205"/>
      <c r="U276" s="205"/>
      <c r="V276" s="206"/>
      <c r="W276" s="78"/>
      <c r="AC276" s="206"/>
      <c r="AD276" s="188"/>
    </row>
    <row r="277" spans="2:30" ht="26.25" customHeight="1" x14ac:dyDescent="0.2">
      <c r="B277" s="182"/>
      <c r="C277" s="187"/>
      <c r="D277" s="187"/>
      <c r="E277" s="193" t="s">
        <v>570</v>
      </c>
      <c r="F277" s="126">
        <v>2816.53</v>
      </c>
      <c r="G277" s="205"/>
      <c r="H277" s="205"/>
      <c r="I277" s="205"/>
      <c r="J277" s="205"/>
      <c r="K277" s="205"/>
      <c r="L277" s="205"/>
      <c r="M277" s="205"/>
      <c r="N277" s="205"/>
      <c r="O277" s="205"/>
      <c r="P277" s="205"/>
      <c r="Q277" s="205"/>
      <c r="R277" s="205"/>
      <c r="S277" s="205"/>
      <c r="T277" s="205"/>
      <c r="U277" s="205"/>
      <c r="V277" s="206"/>
      <c r="W277" s="78"/>
      <c r="AC277" s="206"/>
      <c r="AD277" s="188"/>
    </row>
    <row r="278" spans="2:30" ht="26.25" customHeight="1" x14ac:dyDescent="0.2">
      <c r="B278" s="182"/>
      <c r="C278" s="187"/>
      <c r="D278" s="187"/>
      <c r="E278" s="193" t="s">
        <v>571</v>
      </c>
      <c r="F278" s="126">
        <v>13623.66</v>
      </c>
      <c r="G278" s="205"/>
      <c r="H278" s="205"/>
      <c r="I278" s="205"/>
      <c r="J278" s="205"/>
      <c r="K278" s="205"/>
      <c r="L278" s="205"/>
      <c r="M278" s="205"/>
      <c r="N278" s="205"/>
      <c r="O278" s="205"/>
      <c r="P278" s="205"/>
      <c r="Q278" s="205"/>
      <c r="R278" s="205"/>
      <c r="S278" s="205"/>
      <c r="T278" s="205"/>
      <c r="U278" s="205"/>
      <c r="V278" s="206"/>
      <c r="W278" s="78"/>
      <c r="AC278" s="206"/>
      <c r="AD278" s="188"/>
    </row>
    <row r="279" spans="2:30" ht="26.25" customHeight="1" x14ac:dyDescent="0.2">
      <c r="B279" s="182"/>
      <c r="C279" s="187"/>
      <c r="D279" s="187"/>
      <c r="E279" s="193" t="s">
        <v>572</v>
      </c>
      <c r="F279" s="126">
        <v>4794.8500000000013</v>
      </c>
      <c r="G279" s="205"/>
      <c r="H279" s="205"/>
      <c r="I279" s="205"/>
      <c r="J279" s="205"/>
      <c r="K279" s="205"/>
      <c r="L279" s="205"/>
      <c r="M279" s="205"/>
      <c r="N279" s="205"/>
      <c r="O279" s="205"/>
      <c r="P279" s="205"/>
      <c r="Q279" s="205"/>
      <c r="R279" s="205"/>
      <c r="S279" s="205"/>
      <c r="T279" s="205"/>
      <c r="U279" s="205"/>
      <c r="V279" s="206"/>
      <c r="W279" s="78"/>
      <c r="AC279" s="206"/>
      <c r="AD279" s="188"/>
    </row>
    <row r="280" spans="2:30" ht="26.25" customHeight="1" x14ac:dyDescent="0.2">
      <c r="B280" s="182"/>
      <c r="C280" s="187"/>
      <c r="D280" s="187"/>
      <c r="E280" s="193" t="s">
        <v>573</v>
      </c>
      <c r="F280" s="126">
        <v>12042.350000000002</v>
      </c>
      <c r="G280" s="205"/>
      <c r="H280" s="205"/>
      <c r="I280" s="205"/>
      <c r="J280" s="205"/>
      <c r="K280" s="205"/>
      <c r="L280" s="205"/>
      <c r="M280" s="205"/>
      <c r="N280" s="205"/>
      <c r="O280" s="205"/>
      <c r="P280" s="205"/>
      <c r="Q280" s="205"/>
      <c r="R280" s="205"/>
      <c r="S280" s="205"/>
      <c r="T280" s="205"/>
      <c r="U280" s="205"/>
      <c r="V280" s="206"/>
      <c r="W280" s="78"/>
      <c r="AC280" s="206"/>
      <c r="AD280" s="188"/>
    </row>
    <row r="281" spans="2:30" ht="26.25" customHeight="1" x14ac:dyDescent="0.2">
      <c r="B281" s="182"/>
      <c r="C281" s="187"/>
      <c r="D281" s="187"/>
      <c r="E281" s="193" t="s">
        <v>574</v>
      </c>
      <c r="F281" s="126">
        <v>4581.2599999999993</v>
      </c>
      <c r="G281" s="205"/>
      <c r="H281" s="205"/>
      <c r="I281" s="205"/>
      <c r="J281" s="205"/>
      <c r="K281" s="205"/>
      <c r="L281" s="205"/>
      <c r="M281" s="205"/>
      <c r="N281" s="205"/>
      <c r="O281" s="205"/>
      <c r="P281" s="205"/>
      <c r="Q281" s="205"/>
      <c r="R281" s="205"/>
      <c r="S281" s="205"/>
      <c r="T281" s="205"/>
      <c r="U281" s="205"/>
      <c r="V281" s="206"/>
      <c r="W281" s="78"/>
      <c r="AC281" s="206"/>
      <c r="AD281" s="188"/>
    </row>
    <row r="282" spans="2:30" ht="26.25" customHeight="1" x14ac:dyDescent="0.2">
      <c r="B282" s="182"/>
      <c r="C282" s="187"/>
      <c r="D282" s="187"/>
      <c r="E282" s="193" t="s">
        <v>575</v>
      </c>
      <c r="F282" s="126">
        <v>14447.389999999998</v>
      </c>
      <c r="G282" s="205"/>
      <c r="H282" s="205"/>
      <c r="I282" s="205"/>
      <c r="J282" s="205"/>
      <c r="K282" s="205"/>
      <c r="L282" s="205"/>
      <c r="M282" s="205"/>
      <c r="N282" s="205"/>
      <c r="O282" s="205"/>
      <c r="P282" s="205"/>
      <c r="Q282" s="205"/>
      <c r="R282" s="205"/>
      <c r="S282" s="205"/>
      <c r="T282" s="205"/>
      <c r="U282" s="205"/>
      <c r="V282" s="206"/>
      <c r="W282" s="78"/>
      <c r="AC282" s="206"/>
      <c r="AD282" s="188"/>
    </row>
    <row r="283" spans="2:30" ht="26.25" customHeight="1" x14ac:dyDescent="0.2">
      <c r="B283" s="182"/>
      <c r="C283" s="187"/>
      <c r="D283" s="187"/>
      <c r="E283" s="193" t="s">
        <v>576</v>
      </c>
      <c r="F283" s="126">
        <v>40237.980000000003</v>
      </c>
      <c r="G283" s="205"/>
      <c r="H283" s="205"/>
      <c r="I283" s="205"/>
      <c r="J283" s="205"/>
      <c r="K283" s="205"/>
      <c r="L283" s="205"/>
      <c r="M283" s="205"/>
      <c r="N283" s="205"/>
      <c r="O283" s="205"/>
      <c r="P283" s="205"/>
      <c r="Q283" s="205"/>
      <c r="R283" s="205"/>
      <c r="S283" s="205"/>
      <c r="T283" s="205"/>
      <c r="U283" s="205"/>
      <c r="V283" s="206"/>
      <c r="W283" s="78"/>
      <c r="AC283" s="206"/>
      <c r="AD283" s="188"/>
    </row>
    <row r="284" spans="2:30" ht="26.25" customHeight="1" x14ac:dyDescent="0.2">
      <c r="B284" s="182"/>
      <c r="C284" s="187"/>
      <c r="D284" s="187"/>
      <c r="E284" s="193" t="s">
        <v>577</v>
      </c>
      <c r="F284" s="126">
        <v>3532.6799999999994</v>
      </c>
      <c r="G284" s="205"/>
      <c r="H284" s="205"/>
      <c r="I284" s="205"/>
      <c r="J284" s="205"/>
      <c r="K284" s="205"/>
      <c r="L284" s="205"/>
      <c r="M284" s="205"/>
      <c r="N284" s="205"/>
      <c r="O284" s="205"/>
      <c r="P284" s="205"/>
      <c r="Q284" s="205"/>
      <c r="R284" s="205"/>
      <c r="S284" s="205"/>
      <c r="T284" s="205"/>
      <c r="U284" s="205"/>
      <c r="V284" s="206"/>
      <c r="W284" s="78"/>
      <c r="AC284" s="206"/>
      <c r="AD284" s="188"/>
    </row>
    <row r="285" spans="2:30" ht="26.25" customHeight="1" x14ac:dyDescent="0.2">
      <c r="B285" s="182"/>
      <c r="C285" s="187"/>
      <c r="D285" s="187"/>
      <c r="E285" s="193" t="s">
        <v>578</v>
      </c>
      <c r="F285" s="126">
        <v>11999.970000000001</v>
      </c>
      <c r="G285" s="205"/>
      <c r="H285" s="205"/>
      <c r="I285" s="205"/>
      <c r="J285" s="205"/>
      <c r="K285" s="205"/>
      <c r="L285" s="205"/>
      <c r="M285" s="205"/>
      <c r="N285" s="205"/>
      <c r="O285" s="205"/>
      <c r="P285" s="205"/>
      <c r="Q285" s="205"/>
      <c r="R285" s="205"/>
      <c r="S285" s="205"/>
      <c r="T285" s="205"/>
      <c r="U285" s="205"/>
      <c r="V285" s="206"/>
      <c r="W285" s="78"/>
      <c r="AC285" s="206"/>
      <c r="AD285" s="188"/>
    </row>
    <row r="286" spans="2:30" ht="26.25" customHeight="1" x14ac:dyDescent="0.2">
      <c r="B286" s="182"/>
      <c r="C286" s="187"/>
      <c r="D286" s="187"/>
      <c r="E286" s="193" t="s">
        <v>579</v>
      </c>
      <c r="F286" s="126">
        <v>8910.130000000001</v>
      </c>
      <c r="G286" s="205"/>
      <c r="H286" s="205"/>
      <c r="I286" s="205"/>
      <c r="J286" s="205"/>
      <c r="K286" s="205"/>
      <c r="L286" s="205"/>
      <c r="M286" s="205"/>
      <c r="N286" s="205"/>
      <c r="O286" s="205"/>
      <c r="P286" s="205"/>
      <c r="Q286" s="205"/>
      <c r="R286" s="205"/>
      <c r="S286" s="205"/>
      <c r="T286" s="205"/>
      <c r="U286" s="205"/>
      <c r="V286" s="206"/>
      <c r="W286" s="78"/>
      <c r="AC286" s="206"/>
      <c r="AD286" s="188"/>
    </row>
    <row r="287" spans="2:30" ht="26.25" customHeight="1" x14ac:dyDescent="0.2">
      <c r="B287" s="182"/>
      <c r="C287" s="187"/>
      <c r="D287" s="187"/>
      <c r="E287" s="193" t="s">
        <v>580</v>
      </c>
      <c r="F287" s="126">
        <v>1960.6799999999998</v>
      </c>
      <c r="G287" s="205"/>
      <c r="H287" s="205"/>
      <c r="I287" s="205"/>
      <c r="J287" s="205"/>
      <c r="K287" s="205"/>
      <c r="L287" s="205"/>
      <c r="M287" s="205"/>
      <c r="N287" s="205"/>
      <c r="O287" s="205"/>
      <c r="P287" s="205"/>
      <c r="Q287" s="205"/>
      <c r="R287" s="205"/>
      <c r="S287" s="205"/>
      <c r="T287" s="205"/>
      <c r="U287" s="205"/>
      <c r="V287" s="206"/>
      <c r="W287" s="78"/>
      <c r="AC287" s="206"/>
      <c r="AD287" s="188"/>
    </row>
    <row r="288" spans="2:30" ht="26.25" customHeight="1" x14ac:dyDescent="0.2">
      <c r="B288" s="182"/>
      <c r="C288" s="187"/>
      <c r="D288" s="187"/>
      <c r="E288" s="193" t="s">
        <v>581</v>
      </c>
      <c r="F288" s="126">
        <v>14452.959999999997</v>
      </c>
      <c r="G288" s="205"/>
      <c r="H288" s="205"/>
      <c r="I288" s="205"/>
      <c r="J288" s="205"/>
      <c r="K288" s="205"/>
      <c r="L288" s="205"/>
      <c r="M288" s="205"/>
      <c r="N288" s="205"/>
      <c r="O288" s="205"/>
      <c r="P288" s="205"/>
      <c r="Q288" s="205"/>
      <c r="R288" s="205"/>
      <c r="S288" s="205"/>
      <c r="T288" s="205"/>
      <c r="U288" s="205"/>
      <c r="V288" s="206"/>
      <c r="W288" s="78"/>
      <c r="AC288" s="206"/>
      <c r="AD288" s="188"/>
    </row>
    <row r="289" spans="2:30" ht="26.25" customHeight="1" x14ac:dyDescent="0.2">
      <c r="B289" s="182"/>
      <c r="C289" s="187"/>
      <c r="D289" s="187"/>
      <c r="E289" s="193" t="s">
        <v>582</v>
      </c>
      <c r="F289" s="126">
        <v>5316.31</v>
      </c>
      <c r="G289" s="205"/>
      <c r="H289" s="205"/>
      <c r="I289" s="205"/>
      <c r="J289" s="205"/>
      <c r="K289" s="205"/>
      <c r="L289" s="205"/>
      <c r="M289" s="205"/>
      <c r="N289" s="205"/>
      <c r="O289" s="205"/>
      <c r="P289" s="205"/>
      <c r="Q289" s="205"/>
      <c r="R289" s="205"/>
      <c r="S289" s="205"/>
      <c r="T289" s="205"/>
      <c r="U289" s="205"/>
      <c r="V289" s="206"/>
      <c r="W289" s="78"/>
      <c r="AC289" s="206"/>
      <c r="AD289" s="188"/>
    </row>
    <row r="290" spans="2:30" ht="26.25" customHeight="1" x14ac:dyDescent="0.2">
      <c r="B290" s="182"/>
      <c r="C290" s="187"/>
      <c r="D290" s="187"/>
      <c r="E290" s="193" t="s">
        <v>583</v>
      </c>
      <c r="F290" s="126">
        <v>3391.1699999999992</v>
      </c>
      <c r="G290" s="205"/>
      <c r="H290" s="205"/>
      <c r="I290" s="205"/>
      <c r="J290" s="205"/>
      <c r="K290" s="205"/>
      <c r="L290" s="205"/>
      <c r="M290" s="205"/>
      <c r="N290" s="205"/>
      <c r="O290" s="205"/>
      <c r="P290" s="205"/>
      <c r="Q290" s="205"/>
      <c r="R290" s="205"/>
      <c r="S290" s="205"/>
      <c r="T290" s="205"/>
      <c r="U290" s="205"/>
      <c r="V290" s="206"/>
      <c r="W290" s="78"/>
      <c r="AC290" s="206"/>
      <c r="AD290" s="188"/>
    </row>
    <row r="291" spans="2:30" ht="26.25" customHeight="1" x14ac:dyDescent="0.2">
      <c r="B291" s="182"/>
      <c r="C291" s="187"/>
      <c r="D291" s="187"/>
      <c r="E291" s="193" t="s">
        <v>584</v>
      </c>
      <c r="F291" s="126">
        <v>2135.8300000000004</v>
      </c>
      <c r="G291" s="205"/>
      <c r="H291" s="205"/>
      <c r="I291" s="205"/>
      <c r="J291" s="205"/>
      <c r="K291" s="205"/>
      <c r="L291" s="205"/>
      <c r="M291" s="205"/>
      <c r="N291" s="205"/>
      <c r="O291" s="205"/>
      <c r="P291" s="205"/>
      <c r="Q291" s="205"/>
      <c r="R291" s="205"/>
      <c r="S291" s="205"/>
      <c r="T291" s="205"/>
      <c r="U291" s="205"/>
      <c r="V291" s="206"/>
      <c r="W291" s="78"/>
      <c r="AC291" s="206"/>
      <c r="AD291" s="188"/>
    </row>
    <row r="292" spans="2:30" ht="26.25" customHeight="1" x14ac:dyDescent="0.2">
      <c r="B292" s="182"/>
      <c r="C292" s="187"/>
      <c r="D292" s="187"/>
      <c r="E292" s="193" t="s">
        <v>585</v>
      </c>
      <c r="F292" s="126">
        <v>369.7399999999999</v>
      </c>
      <c r="G292" s="205"/>
      <c r="H292" s="205"/>
      <c r="I292" s="205"/>
      <c r="J292" s="205"/>
      <c r="K292" s="205"/>
      <c r="L292" s="205"/>
      <c r="M292" s="205"/>
      <c r="N292" s="205"/>
      <c r="O292" s="205"/>
      <c r="P292" s="205"/>
      <c r="Q292" s="205"/>
      <c r="R292" s="205"/>
      <c r="S292" s="205"/>
      <c r="T292" s="205"/>
      <c r="U292" s="205"/>
      <c r="V292" s="206"/>
      <c r="W292" s="78"/>
      <c r="AC292" s="206"/>
      <c r="AD292" s="188"/>
    </row>
    <row r="293" spans="2:30" ht="26.25" customHeight="1" x14ac:dyDescent="0.2">
      <c r="B293" s="182"/>
      <c r="C293" s="187"/>
      <c r="D293" s="187"/>
      <c r="E293" s="193" t="s">
        <v>586</v>
      </c>
      <c r="F293" s="126">
        <v>3194.89</v>
      </c>
      <c r="G293" s="205"/>
      <c r="H293" s="205"/>
      <c r="I293" s="205"/>
      <c r="J293" s="205"/>
      <c r="K293" s="205"/>
      <c r="L293" s="205"/>
      <c r="M293" s="205"/>
      <c r="N293" s="205"/>
      <c r="O293" s="205"/>
      <c r="P293" s="205"/>
      <c r="Q293" s="205"/>
      <c r="R293" s="205"/>
      <c r="S293" s="205"/>
      <c r="T293" s="205"/>
      <c r="U293" s="205"/>
      <c r="V293" s="206"/>
      <c r="W293" s="78"/>
      <c r="AC293" s="206"/>
      <c r="AD293" s="188"/>
    </row>
    <row r="294" spans="2:30" ht="26.25" customHeight="1" x14ac:dyDescent="0.2">
      <c r="B294" s="182"/>
      <c r="C294" s="187"/>
      <c r="D294" s="187"/>
      <c r="E294" s="193" t="s">
        <v>587</v>
      </c>
      <c r="F294" s="126">
        <v>5221.3500000000004</v>
      </c>
      <c r="G294" s="205"/>
      <c r="H294" s="205"/>
      <c r="I294" s="205"/>
      <c r="J294" s="205"/>
      <c r="K294" s="205"/>
      <c r="L294" s="205"/>
      <c r="M294" s="205"/>
      <c r="N294" s="205"/>
      <c r="O294" s="205"/>
      <c r="P294" s="205"/>
      <c r="Q294" s="205"/>
      <c r="R294" s="205"/>
      <c r="S294" s="205"/>
      <c r="T294" s="205"/>
      <c r="U294" s="205"/>
      <c r="V294" s="206"/>
      <c r="W294" s="78"/>
      <c r="AC294" s="206"/>
      <c r="AD294" s="188"/>
    </row>
    <row r="295" spans="2:30" ht="26.25" customHeight="1" x14ac:dyDescent="0.2">
      <c r="B295" s="182"/>
      <c r="C295" s="187"/>
      <c r="D295" s="187"/>
      <c r="E295" s="193" t="s">
        <v>588</v>
      </c>
      <c r="F295" s="126">
        <v>2187.6099999999988</v>
      </c>
      <c r="G295" s="205"/>
      <c r="H295" s="205"/>
      <c r="I295" s="205"/>
      <c r="J295" s="205"/>
      <c r="K295" s="205"/>
      <c r="L295" s="205"/>
      <c r="M295" s="205"/>
      <c r="N295" s="205"/>
      <c r="O295" s="205"/>
      <c r="P295" s="205"/>
      <c r="Q295" s="205"/>
      <c r="R295" s="205"/>
      <c r="S295" s="205"/>
      <c r="T295" s="205"/>
      <c r="U295" s="205"/>
      <c r="V295" s="206"/>
      <c r="W295" s="78"/>
      <c r="AC295" s="206"/>
      <c r="AD295" s="188"/>
    </row>
    <row r="296" spans="2:30" ht="26.25" customHeight="1" x14ac:dyDescent="0.2">
      <c r="B296" s="182"/>
      <c r="C296" s="187"/>
      <c r="D296" s="187"/>
      <c r="E296" s="193" t="s">
        <v>589</v>
      </c>
      <c r="F296" s="126">
        <v>8858.3499999999985</v>
      </c>
      <c r="G296" s="205"/>
      <c r="H296" s="205"/>
      <c r="I296" s="205"/>
      <c r="J296" s="205"/>
      <c r="K296" s="205"/>
      <c r="L296" s="205"/>
      <c r="M296" s="205"/>
      <c r="N296" s="205"/>
      <c r="O296" s="205"/>
      <c r="P296" s="205"/>
      <c r="Q296" s="205"/>
      <c r="R296" s="205"/>
      <c r="S296" s="205"/>
      <c r="T296" s="205"/>
      <c r="U296" s="205"/>
      <c r="V296" s="206"/>
      <c r="W296" s="78"/>
      <c r="AC296" s="206"/>
      <c r="AD296" s="188"/>
    </row>
    <row r="297" spans="2:30" ht="26.25" customHeight="1" x14ac:dyDescent="0.2">
      <c r="B297" s="182"/>
      <c r="C297" s="187"/>
      <c r="D297" s="187"/>
      <c r="E297" s="193" t="s">
        <v>590</v>
      </c>
      <c r="F297" s="126">
        <v>3544.0199999999995</v>
      </c>
      <c r="G297" s="205"/>
      <c r="H297" s="205"/>
      <c r="I297" s="205"/>
      <c r="J297" s="205"/>
      <c r="K297" s="205"/>
      <c r="L297" s="205"/>
      <c r="M297" s="205"/>
      <c r="N297" s="205"/>
      <c r="O297" s="205"/>
      <c r="P297" s="205"/>
      <c r="Q297" s="205"/>
      <c r="R297" s="205"/>
      <c r="S297" s="205"/>
      <c r="T297" s="205"/>
      <c r="U297" s="205"/>
      <c r="V297" s="206"/>
      <c r="W297" s="78"/>
      <c r="AC297" s="206"/>
      <c r="AD297" s="188"/>
    </row>
    <row r="298" spans="2:30" ht="26.25" customHeight="1" x14ac:dyDescent="0.2">
      <c r="B298" s="182"/>
      <c r="C298" s="187"/>
      <c r="D298" s="187"/>
      <c r="E298" s="193" t="s">
        <v>591</v>
      </c>
      <c r="F298" s="126">
        <v>29054.97</v>
      </c>
      <c r="G298" s="205"/>
      <c r="H298" s="205"/>
      <c r="I298" s="205"/>
      <c r="J298" s="205"/>
      <c r="K298" s="205"/>
      <c r="L298" s="205"/>
      <c r="M298" s="205"/>
      <c r="N298" s="205"/>
      <c r="O298" s="205"/>
      <c r="P298" s="205"/>
      <c r="Q298" s="205"/>
      <c r="R298" s="205"/>
      <c r="S298" s="205"/>
      <c r="T298" s="205"/>
      <c r="U298" s="205"/>
      <c r="V298" s="206"/>
      <c r="W298" s="78"/>
      <c r="AC298" s="206"/>
      <c r="AD298" s="188"/>
    </row>
    <row r="299" spans="2:30" ht="26.25" customHeight="1" x14ac:dyDescent="0.2">
      <c r="B299" s="182"/>
      <c r="C299" s="187"/>
      <c r="D299" s="187"/>
      <c r="E299" s="193" t="s">
        <v>592</v>
      </c>
      <c r="F299" s="126">
        <v>3839.62</v>
      </c>
      <c r="G299" s="205"/>
      <c r="H299" s="205"/>
      <c r="I299" s="205"/>
      <c r="J299" s="205"/>
      <c r="K299" s="205"/>
      <c r="L299" s="205"/>
      <c r="M299" s="205"/>
      <c r="N299" s="205"/>
      <c r="O299" s="205"/>
      <c r="P299" s="205"/>
      <c r="Q299" s="205"/>
      <c r="R299" s="205"/>
      <c r="S299" s="205"/>
      <c r="T299" s="205"/>
      <c r="U299" s="205"/>
      <c r="V299" s="206"/>
      <c r="W299" s="78"/>
      <c r="AC299" s="206"/>
      <c r="AD299" s="188"/>
    </row>
    <row r="300" spans="2:30" ht="26.25" customHeight="1" x14ac:dyDescent="0.2">
      <c r="B300" s="182"/>
      <c r="C300" s="187"/>
      <c r="D300" s="187"/>
      <c r="E300" s="193" t="s">
        <v>593</v>
      </c>
      <c r="F300" s="126">
        <v>5274.9999999999991</v>
      </c>
      <c r="G300" s="205"/>
      <c r="H300" s="205"/>
      <c r="I300" s="205"/>
      <c r="J300" s="205"/>
      <c r="K300" s="205"/>
      <c r="L300" s="205"/>
      <c r="M300" s="205"/>
      <c r="N300" s="205"/>
      <c r="O300" s="205"/>
      <c r="P300" s="205"/>
      <c r="Q300" s="205"/>
      <c r="R300" s="205"/>
      <c r="S300" s="205"/>
      <c r="T300" s="205"/>
      <c r="U300" s="205"/>
      <c r="V300" s="206"/>
      <c r="W300" s="78"/>
      <c r="AC300" s="206"/>
      <c r="AD300" s="188"/>
    </row>
    <row r="301" spans="2:30" ht="26.25" customHeight="1" x14ac:dyDescent="0.2">
      <c r="B301" s="182"/>
      <c r="C301" s="187"/>
      <c r="D301" s="187"/>
      <c r="E301" s="193" t="s">
        <v>594</v>
      </c>
      <c r="F301" s="126">
        <v>3167.89</v>
      </c>
      <c r="G301" s="205"/>
      <c r="H301" s="205"/>
      <c r="I301" s="205"/>
      <c r="J301" s="205"/>
      <c r="K301" s="205"/>
      <c r="L301" s="205"/>
      <c r="M301" s="205"/>
      <c r="N301" s="205"/>
      <c r="O301" s="205"/>
      <c r="P301" s="205"/>
      <c r="Q301" s="205"/>
      <c r="R301" s="205"/>
      <c r="S301" s="205"/>
      <c r="T301" s="205"/>
      <c r="U301" s="205"/>
      <c r="V301" s="206"/>
      <c r="W301" s="78"/>
      <c r="AC301" s="206"/>
      <c r="AD301" s="188"/>
    </row>
    <row r="302" spans="2:30" ht="26.25" customHeight="1" x14ac:dyDescent="0.2">
      <c r="B302" s="182"/>
      <c r="C302" s="187"/>
      <c r="D302" s="187"/>
      <c r="E302" s="193" t="s">
        <v>595</v>
      </c>
      <c r="F302" s="126">
        <v>6023.8600000000006</v>
      </c>
      <c r="G302" s="205"/>
      <c r="H302" s="205"/>
      <c r="I302" s="205"/>
      <c r="J302" s="205"/>
      <c r="K302" s="205"/>
      <c r="L302" s="205"/>
      <c r="M302" s="205"/>
      <c r="N302" s="205"/>
      <c r="O302" s="205"/>
      <c r="P302" s="205"/>
      <c r="Q302" s="205"/>
      <c r="R302" s="205"/>
      <c r="S302" s="205"/>
      <c r="T302" s="205"/>
      <c r="U302" s="205"/>
      <c r="V302" s="206"/>
      <c r="W302" s="78"/>
      <c r="AC302" s="206"/>
      <c r="AD302" s="188"/>
    </row>
    <row r="303" spans="2:30" ht="26.25" customHeight="1" x14ac:dyDescent="0.2">
      <c r="B303" s="182"/>
      <c r="C303" s="187"/>
      <c r="D303" s="187"/>
      <c r="E303" s="193" t="s">
        <v>596</v>
      </c>
      <c r="F303" s="126">
        <v>7475.670000000001</v>
      </c>
      <c r="G303" s="205"/>
      <c r="H303" s="205"/>
      <c r="I303" s="205"/>
      <c r="J303" s="205"/>
      <c r="K303" s="205"/>
      <c r="L303" s="205"/>
      <c r="M303" s="205"/>
      <c r="N303" s="205"/>
      <c r="O303" s="205"/>
      <c r="P303" s="205"/>
      <c r="Q303" s="205"/>
      <c r="R303" s="205"/>
      <c r="S303" s="205"/>
      <c r="T303" s="205"/>
      <c r="U303" s="205"/>
      <c r="V303" s="206"/>
      <c r="W303" s="78"/>
      <c r="AC303" s="206"/>
      <c r="AD303" s="188"/>
    </row>
    <row r="304" spans="2:30" ht="26.25" customHeight="1" x14ac:dyDescent="0.2">
      <c r="B304" s="182"/>
      <c r="C304" s="187"/>
      <c r="D304" s="187"/>
      <c r="E304" s="193" t="s">
        <v>597</v>
      </c>
      <c r="F304" s="126">
        <v>3641.9700000000007</v>
      </c>
      <c r="G304" s="205"/>
      <c r="H304" s="205"/>
      <c r="I304" s="205"/>
      <c r="J304" s="205"/>
      <c r="K304" s="205"/>
      <c r="L304" s="205"/>
      <c r="M304" s="205"/>
      <c r="N304" s="205"/>
      <c r="O304" s="205"/>
      <c r="P304" s="205"/>
      <c r="Q304" s="205"/>
      <c r="R304" s="205"/>
      <c r="S304" s="205"/>
      <c r="T304" s="205"/>
      <c r="U304" s="205"/>
      <c r="V304" s="206"/>
      <c r="W304" s="78"/>
      <c r="AC304" s="206"/>
      <c r="AD304" s="188"/>
    </row>
    <row r="305" spans="2:30" ht="26.25" customHeight="1" x14ac:dyDescent="0.2">
      <c r="B305" s="182"/>
      <c r="C305" s="187"/>
      <c r="D305" s="187"/>
      <c r="E305" s="193" t="s">
        <v>598</v>
      </c>
      <c r="F305" s="126">
        <v>63605.799999999974</v>
      </c>
      <c r="G305" s="205"/>
      <c r="H305" s="205"/>
      <c r="I305" s="205"/>
      <c r="J305" s="205"/>
      <c r="K305" s="205"/>
      <c r="L305" s="205"/>
      <c r="M305" s="205"/>
      <c r="N305" s="205"/>
      <c r="O305" s="205"/>
      <c r="P305" s="205"/>
      <c r="Q305" s="205"/>
      <c r="R305" s="205"/>
      <c r="S305" s="205"/>
      <c r="T305" s="205"/>
      <c r="U305" s="205"/>
      <c r="V305" s="206"/>
      <c r="W305" s="78"/>
      <c r="AC305" s="206"/>
      <c r="AD305" s="188"/>
    </row>
    <row r="306" spans="2:30" ht="26.25" customHeight="1" x14ac:dyDescent="0.2">
      <c r="B306" s="182"/>
      <c r="C306" s="187"/>
      <c r="D306" s="187"/>
      <c r="E306" s="193" t="s">
        <v>599</v>
      </c>
      <c r="F306" s="126">
        <v>9390.5200000000023</v>
      </c>
      <c r="G306" s="205"/>
      <c r="H306" s="205"/>
      <c r="I306" s="205"/>
      <c r="J306" s="205"/>
      <c r="K306" s="205"/>
      <c r="L306" s="205"/>
      <c r="M306" s="205"/>
      <c r="N306" s="205"/>
      <c r="O306" s="205"/>
      <c r="P306" s="205"/>
      <c r="Q306" s="205"/>
      <c r="R306" s="205"/>
      <c r="S306" s="205"/>
      <c r="T306" s="205"/>
      <c r="U306" s="205"/>
      <c r="V306" s="206"/>
      <c r="W306" s="78"/>
      <c r="AC306" s="206"/>
      <c r="AD306" s="188"/>
    </row>
    <row r="307" spans="2:30" ht="26.25" customHeight="1" x14ac:dyDescent="0.2">
      <c r="B307" s="182"/>
      <c r="C307" s="187"/>
      <c r="D307" s="187"/>
      <c r="E307" s="193" t="s">
        <v>600</v>
      </c>
      <c r="F307" s="126">
        <v>7005.7000000000016</v>
      </c>
      <c r="G307" s="205"/>
      <c r="H307" s="205"/>
      <c r="I307" s="205"/>
      <c r="J307" s="205"/>
      <c r="K307" s="205"/>
      <c r="L307" s="205"/>
      <c r="M307" s="205"/>
      <c r="N307" s="205"/>
      <c r="O307" s="205"/>
      <c r="P307" s="205"/>
      <c r="Q307" s="205"/>
      <c r="R307" s="205"/>
      <c r="S307" s="205"/>
      <c r="T307" s="205"/>
      <c r="U307" s="205"/>
      <c r="V307" s="206"/>
      <c r="W307" s="78"/>
      <c r="AC307" s="206"/>
      <c r="AD307" s="188"/>
    </row>
    <row r="308" spans="2:30" ht="26.25" customHeight="1" x14ac:dyDescent="0.2">
      <c r="B308" s="182"/>
      <c r="C308" s="187"/>
      <c r="D308" s="187"/>
      <c r="E308" s="193" t="s">
        <v>601</v>
      </c>
      <c r="F308" s="126">
        <v>27887.49</v>
      </c>
      <c r="G308" s="205"/>
      <c r="H308" s="205"/>
      <c r="I308" s="205"/>
      <c r="J308" s="205"/>
      <c r="K308" s="205"/>
      <c r="L308" s="205"/>
      <c r="M308" s="205"/>
      <c r="N308" s="205"/>
      <c r="O308" s="205"/>
      <c r="P308" s="205"/>
      <c r="Q308" s="205"/>
      <c r="R308" s="205"/>
      <c r="S308" s="205"/>
      <c r="T308" s="205"/>
      <c r="U308" s="205"/>
      <c r="V308" s="206"/>
      <c r="W308" s="78"/>
      <c r="AC308" s="206"/>
      <c r="AD308" s="188"/>
    </row>
    <row r="309" spans="2:30" ht="26.25" customHeight="1" x14ac:dyDescent="0.2">
      <c r="B309" s="182"/>
      <c r="C309" s="187"/>
      <c r="D309" s="187"/>
      <c r="E309" s="193" t="s">
        <v>602</v>
      </c>
      <c r="F309" s="126">
        <v>6189.0299999999988</v>
      </c>
      <c r="G309" s="205"/>
      <c r="H309" s="205"/>
      <c r="I309" s="205"/>
      <c r="J309" s="205"/>
      <c r="K309" s="205"/>
      <c r="L309" s="205"/>
      <c r="M309" s="205"/>
      <c r="N309" s="205"/>
      <c r="O309" s="205"/>
      <c r="P309" s="205"/>
      <c r="Q309" s="205"/>
      <c r="R309" s="205"/>
      <c r="S309" s="205"/>
      <c r="T309" s="205"/>
      <c r="U309" s="205"/>
      <c r="V309" s="206"/>
      <c r="W309" s="78"/>
      <c r="AC309" s="206"/>
      <c r="AD309" s="188"/>
    </row>
    <row r="310" spans="2:30" ht="26.25" customHeight="1" x14ac:dyDescent="0.2">
      <c r="B310" s="182"/>
      <c r="C310" s="187"/>
      <c r="D310" s="187"/>
      <c r="E310" s="193" t="s">
        <v>603</v>
      </c>
      <c r="F310" s="126">
        <v>4031.0800000000004</v>
      </c>
      <c r="G310" s="205"/>
      <c r="H310" s="205"/>
      <c r="I310" s="205"/>
      <c r="J310" s="205"/>
      <c r="K310" s="205"/>
      <c r="L310" s="205"/>
      <c r="M310" s="205"/>
      <c r="N310" s="205"/>
      <c r="O310" s="205"/>
      <c r="P310" s="205"/>
      <c r="Q310" s="205"/>
      <c r="R310" s="205"/>
      <c r="S310" s="205"/>
      <c r="T310" s="205"/>
      <c r="U310" s="205"/>
      <c r="V310" s="206"/>
      <c r="W310" s="78"/>
      <c r="AC310" s="206"/>
      <c r="AD310" s="188"/>
    </row>
    <row r="311" spans="2:30" ht="26.25" customHeight="1" x14ac:dyDescent="0.2">
      <c r="B311" s="182"/>
      <c r="C311" s="187"/>
      <c r="D311" s="187"/>
      <c r="E311" s="193" t="s">
        <v>604</v>
      </c>
      <c r="F311" s="126">
        <v>17906.749999999996</v>
      </c>
      <c r="G311" s="205"/>
      <c r="H311" s="205"/>
      <c r="I311" s="205"/>
      <c r="J311" s="205"/>
      <c r="K311" s="205"/>
      <c r="L311" s="205"/>
      <c r="M311" s="205"/>
      <c r="N311" s="205"/>
      <c r="O311" s="205"/>
      <c r="P311" s="205"/>
      <c r="Q311" s="205"/>
      <c r="R311" s="205"/>
      <c r="S311" s="205"/>
      <c r="T311" s="205"/>
      <c r="U311" s="205"/>
      <c r="V311" s="206"/>
      <c r="W311" s="78"/>
      <c r="AC311" s="206"/>
      <c r="AD311" s="188"/>
    </row>
    <row r="312" spans="2:30" ht="26.25" customHeight="1" x14ac:dyDescent="0.2">
      <c r="B312" s="182"/>
      <c r="C312" s="187"/>
      <c r="D312" s="187"/>
      <c r="E312" s="193" t="s">
        <v>605</v>
      </c>
      <c r="F312" s="126">
        <v>2876.2799999999997</v>
      </c>
      <c r="G312" s="205"/>
      <c r="H312" s="205"/>
      <c r="I312" s="205"/>
      <c r="J312" s="205"/>
      <c r="K312" s="205"/>
      <c r="L312" s="205"/>
      <c r="M312" s="205"/>
      <c r="N312" s="205"/>
      <c r="O312" s="205"/>
      <c r="P312" s="205"/>
      <c r="Q312" s="205"/>
      <c r="R312" s="205"/>
      <c r="S312" s="205"/>
      <c r="T312" s="205"/>
      <c r="U312" s="205"/>
      <c r="V312" s="206"/>
      <c r="W312" s="78"/>
      <c r="AC312" s="206"/>
      <c r="AD312" s="188"/>
    </row>
    <row r="313" spans="2:30" ht="26.25" customHeight="1" x14ac:dyDescent="0.2">
      <c r="B313" s="182"/>
      <c r="C313" s="187"/>
      <c r="D313" s="187"/>
      <c r="E313" s="193" t="s">
        <v>606</v>
      </c>
      <c r="F313" s="126">
        <v>47647.490000000013</v>
      </c>
      <c r="G313" s="205"/>
      <c r="H313" s="205"/>
      <c r="I313" s="205"/>
      <c r="J313" s="205"/>
      <c r="K313" s="205"/>
      <c r="L313" s="205"/>
      <c r="M313" s="205"/>
      <c r="N313" s="205"/>
      <c r="O313" s="205"/>
      <c r="P313" s="205"/>
      <c r="Q313" s="205"/>
      <c r="R313" s="205"/>
      <c r="S313" s="205"/>
      <c r="T313" s="205"/>
      <c r="U313" s="205"/>
      <c r="V313" s="206"/>
      <c r="W313" s="78"/>
      <c r="AC313" s="206"/>
      <c r="AD313" s="188"/>
    </row>
    <row r="314" spans="2:30" ht="26.25" customHeight="1" x14ac:dyDescent="0.2">
      <c r="B314" s="182"/>
      <c r="C314" s="187"/>
      <c r="D314" s="187"/>
      <c r="E314" s="193" t="s">
        <v>607</v>
      </c>
      <c r="F314" s="126">
        <v>9640.2799999999988</v>
      </c>
      <c r="G314" s="205"/>
      <c r="H314" s="205"/>
      <c r="I314" s="205"/>
      <c r="J314" s="205"/>
      <c r="K314" s="205"/>
      <c r="L314" s="205"/>
      <c r="M314" s="205"/>
      <c r="N314" s="205"/>
      <c r="O314" s="205"/>
      <c r="P314" s="205"/>
      <c r="Q314" s="205"/>
      <c r="R314" s="205"/>
      <c r="S314" s="205"/>
      <c r="T314" s="205"/>
      <c r="U314" s="205"/>
      <c r="V314" s="206"/>
      <c r="W314" s="78"/>
      <c r="AC314" s="206"/>
      <c r="AD314" s="188"/>
    </row>
    <row r="315" spans="2:30" ht="26.25" customHeight="1" x14ac:dyDescent="0.2">
      <c r="B315" s="182"/>
      <c r="C315" s="187"/>
      <c r="D315" s="187"/>
      <c r="E315" s="193" t="s">
        <v>608</v>
      </c>
      <c r="F315" s="126">
        <v>12696.63</v>
      </c>
      <c r="G315" s="205"/>
      <c r="H315" s="205"/>
      <c r="I315" s="205"/>
      <c r="J315" s="205"/>
      <c r="K315" s="205"/>
      <c r="L315" s="205"/>
      <c r="M315" s="205"/>
      <c r="N315" s="205"/>
      <c r="O315" s="205"/>
      <c r="P315" s="205"/>
      <c r="Q315" s="205"/>
      <c r="R315" s="205"/>
      <c r="S315" s="205"/>
      <c r="T315" s="205"/>
      <c r="U315" s="205"/>
      <c r="V315" s="206"/>
      <c r="W315" s="78"/>
      <c r="AC315" s="206"/>
      <c r="AD315" s="188"/>
    </row>
    <row r="316" spans="2:30" ht="26.25" customHeight="1" x14ac:dyDescent="0.2">
      <c r="B316" s="182"/>
      <c r="C316" s="187"/>
      <c r="D316" s="187"/>
      <c r="E316" s="193" t="s">
        <v>609</v>
      </c>
      <c r="F316" s="126">
        <v>29328.299999999996</v>
      </c>
      <c r="G316" s="205"/>
      <c r="H316" s="205"/>
      <c r="I316" s="205"/>
      <c r="J316" s="205"/>
      <c r="K316" s="205"/>
      <c r="L316" s="205"/>
      <c r="M316" s="205"/>
      <c r="N316" s="205"/>
      <c r="O316" s="205"/>
      <c r="P316" s="205"/>
      <c r="Q316" s="205"/>
      <c r="R316" s="205"/>
      <c r="S316" s="205"/>
      <c r="T316" s="205"/>
      <c r="U316" s="205"/>
      <c r="V316" s="206"/>
      <c r="W316" s="78"/>
      <c r="AC316" s="206"/>
      <c r="AD316" s="188"/>
    </row>
    <row r="317" spans="2:30" ht="26.25" customHeight="1" x14ac:dyDescent="0.2">
      <c r="B317" s="182"/>
      <c r="C317" s="187"/>
      <c r="D317" s="187"/>
      <c r="E317" s="193" t="s">
        <v>610</v>
      </c>
      <c r="F317" s="126">
        <v>0</v>
      </c>
      <c r="G317" s="205"/>
      <c r="H317" s="205"/>
      <c r="I317" s="205"/>
      <c r="J317" s="205"/>
      <c r="K317" s="205"/>
      <c r="L317" s="205"/>
      <c r="M317" s="205"/>
      <c r="N317" s="205"/>
      <c r="O317" s="205"/>
      <c r="P317" s="205"/>
      <c r="Q317" s="205"/>
      <c r="R317" s="205"/>
      <c r="S317" s="205"/>
      <c r="T317" s="205"/>
      <c r="U317" s="205"/>
      <c r="V317" s="206"/>
      <c r="W317" s="78"/>
      <c r="AC317" s="206"/>
      <c r="AD317" s="188"/>
    </row>
    <row r="318" spans="2:30" ht="26.25" customHeight="1" x14ac:dyDescent="0.2">
      <c r="B318" s="182"/>
      <c r="C318" s="187"/>
      <c r="D318" s="187"/>
      <c r="E318" s="193" t="s">
        <v>611</v>
      </c>
      <c r="F318" s="126">
        <v>6389.2499999999991</v>
      </c>
      <c r="G318" s="205"/>
      <c r="H318" s="205"/>
      <c r="I318" s="205"/>
      <c r="J318" s="205"/>
      <c r="K318" s="205"/>
      <c r="L318" s="205"/>
      <c r="M318" s="205"/>
      <c r="N318" s="205"/>
      <c r="O318" s="205"/>
      <c r="P318" s="205"/>
      <c r="Q318" s="205"/>
      <c r="R318" s="205"/>
      <c r="S318" s="205"/>
      <c r="T318" s="205"/>
      <c r="U318" s="205"/>
      <c r="V318" s="206"/>
      <c r="W318" s="78"/>
      <c r="AC318" s="206"/>
      <c r="AD318" s="188"/>
    </row>
    <row r="319" spans="2:30" ht="26.25" customHeight="1" x14ac:dyDescent="0.2">
      <c r="B319" s="182"/>
      <c r="C319" s="187"/>
      <c r="D319" s="187"/>
      <c r="E319" s="193" t="s">
        <v>612</v>
      </c>
      <c r="F319" s="126">
        <v>2269.0700000000006</v>
      </c>
      <c r="G319" s="205"/>
      <c r="H319" s="205"/>
      <c r="I319" s="205"/>
      <c r="J319" s="205"/>
      <c r="K319" s="205"/>
      <c r="L319" s="205"/>
      <c r="M319" s="205"/>
      <c r="N319" s="205"/>
      <c r="O319" s="205"/>
      <c r="P319" s="205"/>
      <c r="Q319" s="205"/>
      <c r="R319" s="205"/>
      <c r="S319" s="205"/>
      <c r="T319" s="205"/>
      <c r="U319" s="205"/>
      <c r="V319" s="206"/>
      <c r="W319" s="78"/>
      <c r="AC319" s="206"/>
      <c r="AD319" s="188"/>
    </row>
    <row r="320" spans="2:30" ht="26.25" customHeight="1" x14ac:dyDescent="0.2">
      <c r="B320" s="182"/>
      <c r="C320" s="187"/>
      <c r="D320" s="187"/>
      <c r="E320" s="193" t="s">
        <v>613</v>
      </c>
      <c r="F320" s="126">
        <v>2.0499999999999998</v>
      </c>
      <c r="G320" s="205"/>
      <c r="H320" s="205"/>
      <c r="I320" s="205"/>
      <c r="J320" s="205"/>
      <c r="K320" s="205"/>
      <c r="L320" s="205"/>
      <c r="M320" s="205"/>
      <c r="N320" s="205"/>
      <c r="O320" s="205"/>
      <c r="P320" s="205"/>
      <c r="Q320" s="205"/>
      <c r="R320" s="205"/>
      <c r="S320" s="205"/>
      <c r="T320" s="205"/>
      <c r="U320" s="205"/>
      <c r="V320" s="206"/>
      <c r="W320" s="78"/>
      <c r="AC320" s="206"/>
      <c r="AD320" s="188"/>
    </row>
    <row r="321" spans="2:30" ht="26.25" customHeight="1" x14ac:dyDescent="0.2">
      <c r="B321" s="182"/>
      <c r="C321" s="187"/>
      <c r="D321" s="187"/>
      <c r="E321" s="193" t="s">
        <v>614</v>
      </c>
      <c r="F321" s="126">
        <v>9.3000000000000007</v>
      </c>
      <c r="G321" s="205"/>
      <c r="H321" s="205"/>
      <c r="I321" s="205"/>
      <c r="J321" s="205"/>
      <c r="K321" s="205"/>
      <c r="L321" s="205"/>
      <c r="M321" s="205"/>
      <c r="N321" s="205"/>
      <c r="O321" s="205"/>
      <c r="P321" s="205"/>
      <c r="Q321" s="205"/>
      <c r="R321" s="205"/>
      <c r="S321" s="205"/>
      <c r="T321" s="205"/>
      <c r="U321" s="205"/>
      <c r="V321" s="206"/>
      <c r="W321" s="78"/>
      <c r="AC321" s="206"/>
      <c r="AD321" s="188"/>
    </row>
    <row r="322" spans="2:30" ht="26.25" customHeight="1" x14ac:dyDescent="0.2">
      <c r="B322" s="182"/>
      <c r="C322" s="187"/>
      <c r="D322" s="187"/>
      <c r="E322" s="193" t="s">
        <v>615</v>
      </c>
      <c r="F322" s="126">
        <v>7.0000000000000007E-2</v>
      </c>
      <c r="G322" s="205"/>
      <c r="H322" s="205"/>
      <c r="I322" s="205"/>
      <c r="J322" s="205"/>
      <c r="K322" s="205"/>
      <c r="L322" s="205"/>
      <c r="M322" s="205"/>
      <c r="N322" s="205"/>
      <c r="O322" s="205"/>
      <c r="P322" s="205"/>
      <c r="Q322" s="205"/>
      <c r="R322" s="205"/>
      <c r="S322" s="205"/>
      <c r="T322" s="205"/>
      <c r="U322" s="205"/>
      <c r="V322" s="206"/>
      <c r="W322" s="78"/>
      <c r="AC322" s="206"/>
      <c r="AD322" s="188"/>
    </row>
    <row r="323" spans="2:30" ht="26.25" customHeight="1" x14ac:dyDescent="0.2">
      <c r="B323" s="182"/>
      <c r="C323" s="187"/>
      <c r="D323" s="187"/>
      <c r="E323" s="193" t="s">
        <v>616</v>
      </c>
      <c r="F323" s="126">
        <v>7.0000000000000007E-2</v>
      </c>
      <c r="G323" s="205"/>
      <c r="H323" s="205"/>
      <c r="I323" s="205"/>
      <c r="J323" s="205"/>
      <c r="K323" s="205"/>
      <c r="L323" s="205"/>
      <c r="M323" s="205"/>
      <c r="N323" s="205"/>
      <c r="O323" s="205"/>
      <c r="P323" s="205"/>
      <c r="Q323" s="205"/>
      <c r="R323" s="205"/>
      <c r="S323" s="205"/>
      <c r="T323" s="205"/>
      <c r="U323" s="205"/>
      <c r="V323" s="206"/>
      <c r="W323" s="78"/>
      <c r="AC323" s="206"/>
      <c r="AD323" s="188"/>
    </row>
    <row r="324" spans="2:30" ht="26.25" customHeight="1" x14ac:dyDescent="0.2">
      <c r="B324" s="182"/>
      <c r="C324" s="187"/>
      <c r="D324" s="187"/>
      <c r="E324" s="193" t="s">
        <v>617</v>
      </c>
      <c r="F324" s="126">
        <v>1.53</v>
      </c>
      <c r="G324" s="205"/>
      <c r="H324" s="205"/>
      <c r="I324" s="205"/>
      <c r="J324" s="205"/>
      <c r="K324" s="205"/>
      <c r="L324" s="205"/>
      <c r="M324" s="205"/>
      <c r="N324" s="205"/>
      <c r="O324" s="205"/>
      <c r="P324" s="205"/>
      <c r="Q324" s="205"/>
      <c r="R324" s="205"/>
      <c r="S324" s="205"/>
      <c r="T324" s="205"/>
      <c r="U324" s="205"/>
      <c r="V324" s="206"/>
      <c r="W324" s="78"/>
      <c r="AC324" s="206"/>
      <c r="AD324" s="188"/>
    </row>
    <row r="325" spans="2:30" ht="26.25" customHeight="1" x14ac:dyDescent="0.2">
      <c r="B325" s="182"/>
      <c r="C325" s="187"/>
      <c r="D325" s="187"/>
      <c r="E325" s="193" t="s">
        <v>618</v>
      </c>
      <c r="F325" s="126">
        <v>6</v>
      </c>
      <c r="G325" s="205"/>
      <c r="H325" s="205"/>
      <c r="I325" s="205"/>
      <c r="J325" s="205"/>
      <c r="K325" s="205"/>
      <c r="L325" s="205"/>
      <c r="M325" s="205"/>
      <c r="N325" s="205"/>
      <c r="O325" s="205"/>
      <c r="P325" s="205"/>
      <c r="Q325" s="205"/>
      <c r="R325" s="205"/>
      <c r="S325" s="205"/>
      <c r="T325" s="205"/>
      <c r="U325" s="205"/>
      <c r="V325" s="206"/>
      <c r="W325" s="78"/>
      <c r="AC325" s="206"/>
      <c r="AD325" s="188"/>
    </row>
    <row r="326" spans="2:30" ht="26.25" customHeight="1" x14ac:dyDescent="0.2">
      <c r="B326" s="182"/>
      <c r="C326" s="190"/>
      <c r="D326" s="190"/>
      <c r="E326" s="193" t="s">
        <v>619</v>
      </c>
      <c r="F326" s="126">
        <v>0.57999999999999996</v>
      </c>
      <c r="G326" s="207"/>
      <c r="H326" s="207"/>
      <c r="I326" s="207"/>
      <c r="J326" s="207"/>
      <c r="K326" s="207"/>
      <c r="L326" s="207"/>
      <c r="M326" s="207"/>
      <c r="N326" s="207"/>
      <c r="O326" s="207"/>
      <c r="P326" s="207"/>
      <c r="Q326" s="207"/>
      <c r="R326" s="207"/>
      <c r="S326" s="207"/>
      <c r="T326" s="207"/>
      <c r="U326" s="207"/>
      <c r="V326" s="208"/>
      <c r="W326" s="78"/>
      <c r="AC326" s="208"/>
      <c r="AD326" s="191"/>
    </row>
    <row r="327" spans="2:30" ht="24" customHeight="1" x14ac:dyDescent="0.2">
      <c r="B327" s="182"/>
      <c r="C327" s="183" t="s">
        <v>620</v>
      </c>
      <c r="D327" s="183" t="s">
        <v>621</v>
      </c>
      <c r="E327" s="199" t="s">
        <v>622</v>
      </c>
      <c r="F327" s="126">
        <v>17479.160000000003</v>
      </c>
      <c r="G327" s="185">
        <v>-7570.9900000000016</v>
      </c>
      <c r="H327" s="185">
        <v>6576.3274081603286</v>
      </c>
      <c r="I327" s="185">
        <v>-603.82000000000028</v>
      </c>
      <c r="J327" s="185">
        <v>69.97</v>
      </c>
      <c r="K327" s="185">
        <v>-16.91</v>
      </c>
      <c r="L327" s="185">
        <v>0</v>
      </c>
      <c r="M327" s="185">
        <v>0</v>
      </c>
      <c r="N327" s="185">
        <v>0</v>
      </c>
      <c r="O327" s="185">
        <v>23375.009999999951</v>
      </c>
      <c r="P327" s="185">
        <v>396.84999999999991</v>
      </c>
      <c r="Q327" s="185">
        <v>0</v>
      </c>
      <c r="R327" s="185">
        <v>0</v>
      </c>
      <c r="S327" s="185">
        <v>0</v>
      </c>
      <c r="T327" s="185">
        <v>0</v>
      </c>
      <c r="U327" s="185">
        <v>0</v>
      </c>
      <c r="V327" s="186">
        <f>SUM(F327:U363)</f>
        <v>410210.16740816011</v>
      </c>
      <c r="W327" s="78"/>
      <c r="AB327" s="1" t="s">
        <v>731</v>
      </c>
      <c r="AC327" s="186">
        <v>410210.16740816034</v>
      </c>
      <c r="AD327" s="90">
        <f>V327-AC327</f>
        <v>0</v>
      </c>
    </row>
    <row r="328" spans="2:30" ht="24" customHeight="1" x14ac:dyDescent="0.2">
      <c r="B328" s="209"/>
      <c r="C328" s="187"/>
      <c r="D328" s="187"/>
      <c r="E328" s="177" t="s">
        <v>623</v>
      </c>
      <c r="F328" s="126">
        <v>7556.9399999999987</v>
      </c>
      <c r="G328" s="188"/>
      <c r="H328" s="188"/>
      <c r="I328" s="188"/>
      <c r="J328" s="188"/>
      <c r="K328" s="188"/>
      <c r="L328" s="188"/>
      <c r="M328" s="188"/>
      <c r="N328" s="188"/>
      <c r="O328" s="188"/>
      <c r="P328" s="188"/>
      <c r="Q328" s="188"/>
      <c r="R328" s="188"/>
      <c r="S328" s="188"/>
      <c r="T328" s="188"/>
      <c r="U328" s="188"/>
      <c r="V328" s="189"/>
      <c r="W328" s="124"/>
      <c r="AC328" s="189"/>
      <c r="AD328" s="95"/>
    </row>
    <row r="329" spans="2:30" ht="24" customHeight="1" x14ac:dyDescent="0.2">
      <c r="B329" s="209"/>
      <c r="C329" s="187"/>
      <c r="D329" s="187"/>
      <c r="E329" s="177" t="s">
        <v>624</v>
      </c>
      <c r="F329" s="126">
        <v>7525.12</v>
      </c>
      <c r="G329" s="188"/>
      <c r="H329" s="188"/>
      <c r="I329" s="188"/>
      <c r="J329" s="188"/>
      <c r="K329" s="188"/>
      <c r="L329" s="188"/>
      <c r="M329" s="188"/>
      <c r="N329" s="188"/>
      <c r="O329" s="188"/>
      <c r="P329" s="188"/>
      <c r="Q329" s="188"/>
      <c r="R329" s="188"/>
      <c r="S329" s="188"/>
      <c r="T329" s="188"/>
      <c r="U329" s="188"/>
      <c r="V329" s="189"/>
      <c r="W329" s="124"/>
      <c r="AC329" s="189"/>
      <c r="AD329" s="95"/>
    </row>
    <row r="330" spans="2:30" ht="24" customHeight="1" x14ac:dyDescent="0.2">
      <c r="B330" s="209"/>
      <c r="C330" s="187"/>
      <c r="D330" s="187"/>
      <c r="E330" s="177" t="s">
        <v>625</v>
      </c>
      <c r="F330" s="126">
        <v>120544.98999999999</v>
      </c>
      <c r="G330" s="188"/>
      <c r="H330" s="188"/>
      <c r="I330" s="188"/>
      <c r="J330" s="188"/>
      <c r="K330" s="188"/>
      <c r="L330" s="188"/>
      <c r="M330" s="188"/>
      <c r="N330" s="188"/>
      <c r="O330" s="188"/>
      <c r="P330" s="188"/>
      <c r="Q330" s="188"/>
      <c r="R330" s="188"/>
      <c r="S330" s="188"/>
      <c r="T330" s="188"/>
      <c r="U330" s="188"/>
      <c r="V330" s="189"/>
      <c r="W330" s="124"/>
      <c r="AC330" s="189"/>
      <c r="AD330" s="95"/>
    </row>
    <row r="331" spans="2:30" ht="24" customHeight="1" x14ac:dyDescent="0.2">
      <c r="B331" s="209"/>
      <c r="C331" s="187"/>
      <c r="D331" s="187"/>
      <c r="E331" s="177" t="s">
        <v>626</v>
      </c>
      <c r="F331" s="126">
        <v>126.04000000000003</v>
      </c>
      <c r="G331" s="188"/>
      <c r="H331" s="188"/>
      <c r="I331" s="188"/>
      <c r="J331" s="188"/>
      <c r="K331" s="188"/>
      <c r="L331" s="188"/>
      <c r="M331" s="188"/>
      <c r="N331" s="188"/>
      <c r="O331" s="188"/>
      <c r="P331" s="188"/>
      <c r="Q331" s="188"/>
      <c r="R331" s="188"/>
      <c r="S331" s="188"/>
      <c r="T331" s="188"/>
      <c r="U331" s="188"/>
      <c r="V331" s="189"/>
      <c r="W331" s="124"/>
      <c r="AC331" s="189"/>
      <c r="AD331" s="95"/>
    </row>
    <row r="332" spans="2:30" ht="24" customHeight="1" x14ac:dyDescent="0.2">
      <c r="B332" s="209"/>
      <c r="C332" s="187"/>
      <c r="D332" s="187"/>
      <c r="E332" s="177" t="s">
        <v>627</v>
      </c>
      <c r="F332" s="126">
        <v>6828.0000000000009</v>
      </c>
      <c r="G332" s="188"/>
      <c r="H332" s="188"/>
      <c r="I332" s="188"/>
      <c r="J332" s="188"/>
      <c r="K332" s="188"/>
      <c r="L332" s="188"/>
      <c r="M332" s="188"/>
      <c r="N332" s="188"/>
      <c r="O332" s="188"/>
      <c r="P332" s="188"/>
      <c r="Q332" s="188"/>
      <c r="R332" s="188"/>
      <c r="S332" s="188"/>
      <c r="T332" s="188"/>
      <c r="U332" s="188"/>
      <c r="V332" s="189"/>
      <c r="W332" s="124"/>
      <c r="AC332" s="189"/>
      <c r="AD332" s="95"/>
    </row>
    <row r="333" spans="2:30" ht="24" customHeight="1" x14ac:dyDescent="0.2">
      <c r="B333" s="209"/>
      <c r="C333" s="187"/>
      <c r="D333" s="187"/>
      <c r="E333" s="177" t="s">
        <v>628</v>
      </c>
      <c r="F333" s="126">
        <v>6150.72</v>
      </c>
      <c r="G333" s="188"/>
      <c r="H333" s="188"/>
      <c r="I333" s="188"/>
      <c r="J333" s="188"/>
      <c r="K333" s="188"/>
      <c r="L333" s="188"/>
      <c r="M333" s="188"/>
      <c r="N333" s="188"/>
      <c r="O333" s="188"/>
      <c r="P333" s="188"/>
      <c r="Q333" s="188"/>
      <c r="R333" s="188"/>
      <c r="S333" s="188"/>
      <c r="T333" s="188"/>
      <c r="U333" s="188"/>
      <c r="V333" s="189"/>
      <c r="W333" s="124"/>
      <c r="AC333" s="189"/>
      <c r="AD333" s="95"/>
    </row>
    <row r="334" spans="2:30" ht="24" customHeight="1" x14ac:dyDescent="0.2">
      <c r="B334" s="209"/>
      <c r="C334" s="187"/>
      <c r="D334" s="187"/>
      <c r="E334" s="177" t="s">
        <v>629</v>
      </c>
      <c r="F334" s="126">
        <v>3606.3799999999997</v>
      </c>
      <c r="G334" s="188"/>
      <c r="H334" s="188"/>
      <c r="I334" s="188"/>
      <c r="J334" s="188"/>
      <c r="K334" s="188"/>
      <c r="L334" s="188"/>
      <c r="M334" s="188"/>
      <c r="N334" s="188"/>
      <c r="O334" s="188"/>
      <c r="P334" s="188"/>
      <c r="Q334" s="188"/>
      <c r="R334" s="188"/>
      <c r="S334" s="188"/>
      <c r="T334" s="188"/>
      <c r="U334" s="188"/>
      <c r="V334" s="189"/>
      <c r="W334" s="124"/>
      <c r="AC334" s="189"/>
      <c r="AD334" s="95"/>
    </row>
    <row r="335" spans="2:30" ht="24" customHeight="1" x14ac:dyDescent="0.2">
      <c r="B335" s="209"/>
      <c r="C335" s="187"/>
      <c r="D335" s="187"/>
      <c r="E335" s="177" t="s">
        <v>630</v>
      </c>
      <c r="F335" s="126">
        <v>9978.2500000000018</v>
      </c>
      <c r="G335" s="188"/>
      <c r="H335" s="188"/>
      <c r="I335" s="188"/>
      <c r="J335" s="188"/>
      <c r="K335" s="188"/>
      <c r="L335" s="188"/>
      <c r="M335" s="188"/>
      <c r="N335" s="188"/>
      <c r="O335" s="188"/>
      <c r="P335" s="188"/>
      <c r="Q335" s="188"/>
      <c r="R335" s="188"/>
      <c r="S335" s="188"/>
      <c r="T335" s="188"/>
      <c r="U335" s="188"/>
      <c r="V335" s="189"/>
      <c r="W335" s="124"/>
      <c r="AC335" s="189"/>
      <c r="AD335" s="95"/>
    </row>
    <row r="336" spans="2:30" ht="24" customHeight="1" x14ac:dyDescent="0.2">
      <c r="B336" s="209"/>
      <c r="C336" s="187"/>
      <c r="D336" s="187"/>
      <c r="E336" s="177" t="s">
        <v>631</v>
      </c>
      <c r="F336" s="126">
        <v>14352.180000000002</v>
      </c>
      <c r="G336" s="188"/>
      <c r="H336" s="188"/>
      <c r="I336" s="188"/>
      <c r="J336" s="188"/>
      <c r="K336" s="188"/>
      <c r="L336" s="188"/>
      <c r="M336" s="188"/>
      <c r="N336" s="188"/>
      <c r="O336" s="188"/>
      <c r="P336" s="188"/>
      <c r="Q336" s="188"/>
      <c r="R336" s="188"/>
      <c r="S336" s="188"/>
      <c r="T336" s="188"/>
      <c r="U336" s="188"/>
      <c r="V336" s="189"/>
      <c r="W336" s="124"/>
      <c r="AC336" s="189"/>
      <c r="AD336" s="95"/>
    </row>
    <row r="337" spans="2:30" ht="24" customHeight="1" x14ac:dyDescent="0.2">
      <c r="B337" s="209"/>
      <c r="C337" s="187"/>
      <c r="D337" s="187"/>
      <c r="E337" s="177" t="s">
        <v>632</v>
      </c>
      <c r="F337" s="126">
        <v>13929.769999999997</v>
      </c>
      <c r="G337" s="188"/>
      <c r="H337" s="188"/>
      <c r="I337" s="188"/>
      <c r="J337" s="188"/>
      <c r="K337" s="188"/>
      <c r="L337" s="188"/>
      <c r="M337" s="188"/>
      <c r="N337" s="188"/>
      <c r="O337" s="188"/>
      <c r="P337" s="188"/>
      <c r="Q337" s="188"/>
      <c r="R337" s="188"/>
      <c r="S337" s="188"/>
      <c r="T337" s="188"/>
      <c r="U337" s="188"/>
      <c r="V337" s="189"/>
      <c r="W337" s="124"/>
      <c r="AC337" s="189"/>
      <c r="AD337" s="95"/>
    </row>
    <row r="338" spans="2:30" ht="24" customHeight="1" x14ac:dyDescent="0.2">
      <c r="B338" s="209"/>
      <c r="C338" s="187"/>
      <c r="D338" s="187"/>
      <c r="E338" s="177" t="s">
        <v>633</v>
      </c>
      <c r="F338" s="126">
        <v>0</v>
      </c>
      <c r="G338" s="188"/>
      <c r="H338" s="188"/>
      <c r="I338" s="188"/>
      <c r="J338" s="188"/>
      <c r="K338" s="188"/>
      <c r="L338" s="188"/>
      <c r="M338" s="188"/>
      <c r="N338" s="188"/>
      <c r="O338" s="188"/>
      <c r="P338" s="188"/>
      <c r="Q338" s="188"/>
      <c r="R338" s="188"/>
      <c r="S338" s="188"/>
      <c r="T338" s="188"/>
      <c r="U338" s="188"/>
      <c r="V338" s="189"/>
      <c r="W338" s="124"/>
      <c r="AC338" s="189"/>
      <c r="AD338" s="95"/>
    </row>
    <row r="339" spans="2:30" ht="24" customHeight="1" x14ac:dyDescent="0.2">
      <c r="B339" s="209"/>
      <c r="C339" s="187"/>
      <c r="D339" s="187"/>
      <c r="E339" s="177" t="s">
        <v>634</v>
      </c>
      <c r="F339" s="126">
        <v>0</v>
      </c>
      <c r="G339" s="188"/>
      <c r="H339" s="188"/>
      <c r="I339" s="188"/>
      <c r="J339" s="188"/>
      <c r="K339" s="188"/>
      <c r="L339" s="188"/>
      <c r="M339" s="188"/>
      <c r="N339" s="188"/>
      <c r="O339" s="188"/>
      <c r="P339" s="188"/>
      <c r="Q339" s="188"/>
      <c r="R339" s="188"/>
      <c r="S339" s="188"/>
      <c r="T339" s="188"/>
      <c r="U339" s="188"/>
      <c r="V339" s="189"/>
      <c r="W339" s="124"/>
      <c r="AC339" s="189"/>
      <c r="AD339" s="95"/>
    </row>
    <row r="340" spans="2:30" ht="24" customHeight="1" x14ac:dyDescent="0.2">
      <c r="B340" s="209"/>
      <c r="C340" s="187"/>
      <c r="D340" s="187"/>
      <c r="E340" s="177" t="s">
        <v>635</v>
      </c>
      <c r="F340" s="126">
        <v>7185.6299999999992</v>
      </c>
      <c r="G340" s="188"/>
      <c r="H340" s="188"/>
      <c r="I340" s="188"/>
      <c r="J340" s="188"/>
      <c r="K340" s="188"/>
      <c r="L340" s="188"/>
      <c r="M340" s="188"/>
      <c r="N340" s="188"/>
      <c r="O340" s="188"/>
      <c r="P340" s="188"/>
      <c r="Q340" s="188"/>
      <c r="R340" s="188"/>
      <c r="S340" s="188"/>
      <c r="T340" s="188"/>
      <c r="U340" s="188"/>
      <c r="V340" s="189"/>
      <c r="W340" s="124"/>
      <c r="AC340" s="189"/>
      <c r="AD340" s="95"/>
    </row>
    <row r="341" spans="2:30" ht="24" customHeight="1" x14ac:dyDescent="0.2">
      <c r="B341" s="209"/>
      <c r="C341" s="187"/>
      <c r="D341" s="187"/>
      <c r="E341" s="177" t="s">
        <v>636</v>
      </c>
      <c r="F341" s="126">
        <v>7199.3999999999987</v>
      </c>
      <c r="G341" s="188"/>
      <c r="H341" s="188"/>
      <c r="I341" s="188"/>
      <c r="J341" s="188"/>
      <c r="K341" s="188"/>
      <c r="L341" s="188"/>
      <c r="M341" s="188"/>
      <c r="N341" s="188"/>
      <c r="O341" s="188"/>
      <c r="P341" s="188"/>
      <c r="Q341" s="188"/>
      <c r="R341" s="188"/>
      <c r="S341" s="188"/>
      <c r="T341" s="188"/>
      <c r="U341" s="188"/>
      <c r="V341" s="189"/>
      <c r="W341" s="124"/>
      <c r="AC341" s="189"/>
      <c r="AD341" s="95"/>
    </row>
    <row r="342" spans="2:30" ht="24" customHeight="1" x14ac:dyDescent="0.2">
      <c r="B342" s="209"/>
      <c r="C342" s="187"/>
      <c r="D342" s="187"/>
      <c r="E342" s="177" t="s">
        <v>637</v>
      </c>
      <c r="F342" s="126">
        <v>7136.04</v>
      </c>
      <c r="G342" s="188"/>
      <c r="H342" s="188"/>
      <c r="I342" s="188"/>
      <c r="J342" s="188"/>
      <c r="K342" s="188"/>
      <c r="L342" s="188"/>
      <c r="M342" s="188"/>
      <c r="N342" s="188"/>
      <c r="O342" s="188"/>
      <c r="P342" s="188"/>
      <c r="Q342" s="188"/>
      <c r="R342" s="188"/>
      <c r="S342" s="188"/>
      <c r="T342" s="188"/>
      <c r="U342" s="188"/>
      <c r="V342" s="189"/>
      <c r="W342" s="124"/>
      <c r="AC342" s="189"/>
      <c r="AD342" s="95"/>
    </row>
    <row r="343" spans="2:30" ht="24" customHeight="1" x14ac:dyDescent="0.2">
      <c r="B343" s="209"/>
      <c r="C343" s="187"/>
      <c r="D343" s="187"/>
      <c r="E343" s="177" t="s">
        <v>638</v>
      </c>
      <c r="F343" s="126">
        <v>12591.760000000004</v>
      </c>
      <c r="G343" s="188"/>
      <c r="H343" s="188"/>
      <c r="I343" s="188"/>
      <c r="J343" s="188"/>
      <c r="K343" s="188"/>
      <c r="L343" s="188"/>
      <c r="M343" s="188"/>
      <c r="N343" s="188"/>
      <c r="O343" s="188"/>
      <c r="P343" s="188"/>
      <c r="Q343" s="188"/>
      <c r="R343" s="188"/>
      <c r="S343" s="188"/>
      <c r="T343" s="188"/>
      <c r="U343" s="188"/>
      <c r="V343" s="189"/>
      <c r="W343" s="124"/>
      <c r="AC343" s="189"/>
      <c r="AD343" s="95"/>
    </row>
    <row r="344" spans="2:30" ht="24" customHeight="1" x14ac:dyDescent="0.2">
      <c r="B344" s="209"/>
      <c r="C344" s="187"/>
      <c r="D344" s="187"/>
      <c r="E344" s="177" t="s">
        <v>639</v>
      </c>
      <c r="F344" s="126">
        <v>14007.740000000002</v>
      </c>
      <c r="G344" s="188"/>
      <c r="H344" s="188"/>
      <c r="I344" s="188"/>
      <c r="J344" s="188"/>
      <c r="K344" s="188"/>
      <c r="L344" s="188"/>
      <c r="M344" s="188"/>
      <c r="N344" s="188"/>
      <c r="O344" s="188"/>
      <c r="P344" s="188"/>
      <c r="Q344" s="188"/>
      <c r="R344" s="188"/>
      <c r="S344" s="188"/>
      <c r="T344" s="188"/>
      <c r="U344" s="188"/>
      <c r="V344" s="189"/>
      <c r="W344" s="124"/>
      <c r="AC344" s="189"/>
      <c r="AD344" s="95"/>
    </row>
    <row r="345" spans="2:30" ht="24" customHeight="1" x14ac:dyDescent="0.2">
      <c r="B345" s="209"/>
      <c r="C345" s="187"/>
      <c r="D345" s="187"/>
      <c r="E345" s="177" t="s">
        <v>640</v>
      </c>
      <c r="F345" s="126">
        <v>11981.939999999999</v>
      </c>
      <c r="G345" s="188"/>
      <c r="H345" s="188"/>
      <c r="I345" s="188"/>
      <c r="J345" s="188"/>
      <c r="K345" s="188"/>
      <c r="L345" s="188"/>
      <c r="M345" s="188"/>
      <c r="N345" s="188"/>
      <c r="O345" s="188"/>
      <c r="P345" s="188"/>
      <c r="Q345" s="188"/>
      <c r="R345" s="188"/>
      <c r="S345" s="188"/>
      <c r="T345" s="188"/>
      <c r="U345" s="188"/>
      <c r="V345" s="189"/>
      <c r="W345" s="124"/>
      <c r="AC345" s="189"/>
      <c r="AD345" s="95"/>
    </row>
    <row r="346" spans="2:30" ht="24" customHeight="1" x14ac:dyDescent="0.2">
      <c r="B346" s="209"/>
      <c r="C346" s="187"/>
      <c r="D346" s="187"/>
      <c r="E346" s="177" t="s">
        <v>641</v>
      </c>
      <c r="F346" s="126">
        <v>5925.67</v>
      </c>
      <c r="G346" s="188"/>
      <c r="H346" s="188"/>
      <c r="I346" s="188"/>
      <c r="J346" s="188"/>
      <c r="K346" s="188"/>
      <c r="L346" s="188"/>
      <c r="M346" s="188"/>
      <c r="N346" s="188"/>
      <c r="O346" s="188"/>
      <c r="P346" s="188"/>
      <c r="Q346" s="188"/>
      <c r="R346" s="188"/>
      <c r="S346" s="188"/>
      <c r="T346" s="188"/>
      <c r="U346" s="188"/>
      <c r="V346" s="189"/>
      <c r="W346" s="124"/>
      <c r="AC346" s="189"/>
      <c r="AD346" s="95"/>
    </row>
    <row r="347" spans="2:30" ht="24" customHeight="1" x14ac:dyDescent="0.2">
      <c r="B347" s="209"/>
      <c r="C347" s="187"/>
      <c r="D347" s="187"/>
      <c r="E347" s="177" t="s">
        <v>642</v>
      </c>
      <c r="F347" s="126">
        <v>9361.2799999999988</v>
      </c>
      <c r="G347" s="188"/>
      <c r="H347" s="188"/>
      <c r="I347" s="188"/>
      <c r="J347" s="188"/>
      <c r="K347" s="188"/>
      <c r="L347" s="188"/>
      <c r="M347" s="188"/>
      <c r="N347" s="188"/>
      <c r="O347" s="188"/>
      <c r="P347" s="188"/>
      <c r="Q347" s="188"/>
      <c r="R347" s="188"/>
      <c r="S347" s="188"/>
      <c r="T347" s="188"/>
      <c r="U347" s="188"/>
      <c r="V347" s="189"/>
      <c r="W347" s="124"/>
      <c r="AC347" s="189"/>
      <c r="AD347" s="95"/>
    </row>
    <row r="348" spans="2:30" ht="24" customHeight="1" x14ac:dyDescent="0.2">
      <c r="B348" s="209"/>
      <c r="C348" s="187"/>
      <c r="D348" s="187"/>
      <c r="E348" s="177" t="s">
        <v>643</v>
      </c>
      <c r="F348" s="126">
        <v>0</v>
      </c>
      <c r="G348" s="188"/>
      <c r="H348" s="188"/>
      <c r="I348" s="188"/>
      <c r="J348" s="188"/>
      <c r="K348" s="188"/>
      <c r="L348" s="188"/>
      <c r="M348" s="188"/>
      <c r="N348" s="188"/>
      <c r="O348" s="188"/>
      <c r="P348" s="188"/>
      <c r="Q348" s="188"/>
      <c r="R348" s="188"/>
      <c r="S348" s="188"/>
      <c r="T348" s="188"/>
      <c r="U348" s="188"/>
      <c r="V348" s="189"/>
      <c r="W348" s="124"/>
      <c r="AC348" s="189"/>
      <c r="AD348" s="95"/>
    </row>
    <row r="349" spans="2:30" ht="24" customHeight="1" x14ac:dyDescent="0.2">
      <c r="B349" s="209"/>
      <c r="C349" s="187"/>
      <c r="D349" s="187"/>
      <c r="E349" s="177" t="s">
        <v>644</v>
      </c>
      <c r="F349" s="126">
        <v>134.63</v>
      </c>
      <c r="G349" s="188"/>
      <c r="H349" s="188"/>
      <c r="I349" s="188"/>
      <c r="J349" s="188"/>
      <c r="K349" s="188"/>
      <c r="L349" s="188"/>
      <c r="M349" s="188"/>
      <c r="N349" s="188"/>
      <c r="O349" s="188"/>
      <c r="P349" s="188"/>
      <c r="Q349" s="188"/>
      <c r="R349" s="188"/>
      <c r="S349" s="188"/>
      <c r="T349" s="188"/>
      <c r="U349" s="188"/>
      <c r="V349" s="189"/>
      <c r="W349" s="124"/>
      <c r="AC349" s="189"/>
      <c r="AD349" s="95"/>
    </row>
    <row r="350" spans="2:30" ht="24" customHeight="1" x14ac:dyDescent="0.2">
      <c r="B350" s="209"/>
      <c r="C350" s="187"/>
      <c r="D350" s="187"/>
      <c r="E350" s="177" t="s">
        <v>645</v>
      </c>
      <c r="F350" s="126">
        <v>16.38</v>
      </c>
      <c r="G350" s="188"/>
      <c r="H350" s="188"/>
      <c r="I350" s="188"/>
      <c r="J350" s="188"/>
      <c r="K350" s="188"/>
      <c r="L350" s="188"/>
      <c r="M350" s="188"/>
      <c r="N350" s="188"/>
      <c r="O350" s="188"/>
      <c r="P350" s="188"/>
      <c r="Q350" s="188"/>
      <c r="R350" s="188"/>
      <c r="S350" s="188"/>
      <c r="T350" s="188"/>
      <c r="U350" s="188"/>
      <c r="V350" s="189"/>
      <c r="W350" s="124"/>
      <c r="AC350" s="189"/>
      <c r="AD350" s="95"/>
    </row>
    <row r="351" spans="2:30" ht="24" customHeight="1" x14ac:dyDescent="0.2">
      <c r="B351" s="209"/>
      <c r="C351" s="187"/>
      <c r="D351" s="187"/>
      <c r="E351" s="177" t="s">
        <v>646</v>
      </c>
      <c r="F351" s="126">
        <v>3278.2000000000007</v>
      </c>
      <c r="G351" s="188"/>
      <c r="H351" s="188"/>
      <c r="I351" s="188"/>
      <c r="J351" s="188"/>
      <c r="K351" s="188"/>
      <c r="L351" s="188"/>
      <c r="M351" s="188"/>
      <c r="N351" s="188"/>
      <c r="O351" s="188"/>
      <c r="P351" s="188"/>
      <c r="Q351" s="188"/>
      <c r="R351" s="188"/>
      <c r="S351" s="188"/>
      <c r="T351" s="188"/>
      <c r="U351" s="188"/>
      <c r="V351" s="189"/>
      <c r="W351" s="124"/>
      <c r="AC351" s="189"/>
      <c r="AD351" s="95"/>
    </row>
    <row r="352" spans="2:30" ht="24" customHeight="1" x14ac:dyDescent="0.2">
      <c r="B352" s="209"/>
      <c r="C352" s="187"/>
      <c r="D352" s="187"/>
      <c r="E352" s="177" t="s">
        <v>647</v>
      </c>
      <c r="F352" s="126">
        <v>584.01</v>
      </c>
      <c r="G352" s="188"/>
      <c r="H352" s="188"/>
      <c r="I352" s="188"/>
      <c r="J352" s="188"/>
      <c r="K352" s="188"/>
      <c r="L352" s="188"/>
      <c r="M352" s="188"/>
      <c r="N352" s="188"/>
      <c r="O352" s="188"/>
      <c r="P352" s="188"/>
      <c r="Q352" s="188"/>
      <c r="R352" s="188"/>
      <c r="S352" s="188"/>
      <c r="T352" s="188"/>
      <c r="U352" s="188"/>
      <c r="V352" s="189"/>
      <c r="W352" s="124"/>
      <c r="AC352" s="189"/>
      <c r="AD352" s="95"/>
    </row>
    <row r="353" spans="2:30" ht="24" customHeight="1" x14ac:dyDescent="0.2">
      <c r="B353" s="209"/>
      <c r="C353" s="187"/>
      <c r="D353" s="187"/>
      <c r="E353" s="177" t="s">
        <v>648</v>
      </c>
      <c r="F353" s="126">
        <v>888.5</v>
      </c>
      <c r="G353" s="188"/>
      <c r="H353" s="188"/>
      <c r="I353" s="188"/>
      <c r="J353" s="188"/>
      <c r="K353" s="188"/>
      <c r="L353" s="188"/>
      <c r="M353" s="188"/>
      <c r="N353" s="188"/>
      <c r="O353" s="188"/>
      <c r="P353" s="188"/>
      <c r="Q353" s="188"/>
      <c r="R353" s="188"/>
      <c r="S353" s="188"/>
      <c r="T353" s="188"/>
      <c r="U353" s="188"/>
      <c r="V353" s="189"/>
      <c r="W353" s="124"/>
      <c r="AC353" s="189"/>
      <c r="AD353" s="95"/>
    </row>
    <row r="354" spans="2:30" ht="24" customHeight="1" x14ac:dyDescent="0.2">
      <c r="B354" s="209"/>
      <c r="C354" s="187"/>
      <c r="D354" s="187"/>
      <c r="E354" s="177" t="s">
        <v>649</v>
      </c>
      <c r="F354" s="126">
        <v>46.6</v>
      </c>
      <c r="G354" s="188"/>
      <c r="H354" s="188"/>
      <c r="I354" s="188"/>
      <c r="J354" s="188"/>
      <c r="K354" s="188"/>
      <c r="L354" s="188"/>
      <c r="M354" s="188"/>
      <c r="N354" s="188"/>
      <c r="O354" s="188"/>
      <c r="P354" s="188"/>
      <c r="Q354" s="188"/>
      <c r="R354" s="188"/>
      <c r="S354" s="188"/>
      <c r="T354" s="188"/>
      <c r="U354" s="188"/>
      <c r="V354" s="189"/>
      <c r="W354" s="124"/>
      <c r="AC354" s="189"/>
      <c r="AD354" s="95"/>
    </row>
    <row r="355" spans="2:30" ht="24" customHeight="1" x14ac:dyDescent="0.2">
      <c r="B355" s="209"/>
      <c r="C355" s="187"/>
      <c r="D355" s="187"/>
      <c r="E355" s="177" t="s">
        <v>650</v>
      </c>
      <c r="F355" s="126">
        <v>48.38</v>
      </c>
      <c r="G355" s="188"/>
      <c r="H355" s="188"/>
      <c r="I355" s="188"/>
      <c r="J355" s="188"/>
      <c r="K355" s="188"/>
      <c r="L355" s="188"/>
      <c r="M355" s="188"/>
      <c r="N355" s="188"/>
      <c r="O355" s="188"/>
      <c r="P355" s="188"/>
      <c r="Q355" s="188"/>
      <c r="R355" s="188"/>
      <c r="S355" s="188"/>
      <c r="T355" s="188"/>
      <c r="U355" s="188"/>
      <c r="V355" s="189"/>
      <c r="W355" s="124"/>
      <c r="AC355" s="189"/>
      <c r="AD355" s="95"/>
    </row>
    <row r="356" spans="2:30" ht="24" customHeight="1" x14ac:dyDescent="0.2">
      <c r="B356" s="209"/>
      <c r="C356" s="187"/>
      <c r="D356" s="187"/>
      <c r="E356" s="177" t="s">
        <v>74</v>
      </c>
      <c r="F356" s="126">
        <v>0</v>
      </c>
      <c r="G356" s="188"/>
      <c r="H356" s="188"/>
      <c r="I356" s="188"/>
      <c r="J356" s="188"/>
      <c r="K356" s="188"/>
      <c r="L356" s="188"/>
      <c r="M356" s="188"/>
      <c r="N356" s="188"/>
      <c r="O356" s="188"/>
      <c r="P356" s="188"/>
      <c r="Q356" s="188"/>
      <c r="R356" s="188"/>
      <c r="S356" s="188"/>
      <c r="T356" s="188"/>
      <c r="U356" s="188"/>
      <c r="V356" s="189"/>
      <c r="W356" s="124"/>
      <c r="AC356" s="189"/>
      <c r="AD356" s="95"/>
    </row>
    <row r="357" spans="2:30" ht="24" customHeight="1" x14ac:dyDescent="0.2">
      <c r="B357" s="209"/>
      <c r="C357" s="187"/>
      <c r="D357" s="187"/>
      <c r="E357" s="177" t="s">
        <v>651</v>
      </c>
      <c r="F357" s="126">
        <v>12942.66</v>
      </c>
      <c r="G357" s="188"/>
      <c r="H357" s="188"/>
      <c r="I357" s="188"/>
      <c r="J357" s="188"/>
      <c r="K357" s="188"/>
      <c r="L357" s="188"/>
      <c r="M357" s="188"/>
      <c r="N357" s="188"/>
      <c r="O357" s="188"/>
      <c r="P357" s="188"/>
      <c r="Q357" s="188"/>
      <c r="R357" s="188"/>
      <c r="S357" s="188"/>
      <c r="T357" s="188"/>
      <c r="U357" s="188"/>
      <c r="V357" s="189"/>
      <c r="W357" s="124"/>
      <c r="AC357" s="189"/>
      <c r="AD357" s="95"/>
    </row>
    <row r="358" spans="2:30" ht="24" customHeight="1" x14ac:dyDescent="0.2">
      <c r="B358" s="209"/>
      <c r="C358" s="187"/>
      <c r="D358" s="187"/>
      <c r="E358" s="177" t="s">
        <v>652</v>
      </c>
      <c r="F358" s="126">
        <v>52307.600000000006</v>
      </c>
      <c r="G358" s="188"/>
      <c r="H358" s="188"/>
      <c r="I358" s="188"/>
      <c r="J358" s="188"/>
      <c r="K358" s="188"/>
      <c r="L358" s="188"/>
      <c r="M358" s="188"/>
      <c r="N358" s="188"/>
      <c r="O358" s="188"/>
      <c r="P358" s="188"/>
      <c r="Q358" s="188"/>
      <c r="R358" s="188"/>
      <c r="S358" s="188"/>
      <c r="T358" s="188"/>
      <c r="U358" s="188"/>
      <c r="V358" s="189"/>
      <c r="W358" s="124"/>
      <c r="AC358" s="189"/>
      <c r="AD358" s="95"/>
    </row>
    <row r="359" spans="2:30" ht="24" customHeight="1" x14ac:dyDescent="0.2">
      <c r="B359" s="209"/>
      <c r="C359" s="187"/>
      <c r="D359" s="187"/>
      <c r="E359" s="177" t="s">
        <v>653</v>
      </c>
      <c r="F359" s="126">
        <v>30424.83</v>
      </c>
      <c r="G359" s="188"/>
      <c r="H359" s="188"/>
      <c r="I359" s="188"/>
      <c r="J359" s="188"/>
      <c r="K359" s="188"/>
      <c r="L359" s="188"/>
      <c r="M359" s="188"/>
      <c r="N359" s="188"/>
      <c r="O359" s="188"/>
      <c r="P359" s="188"/>
      <c r="Q359" s="188"/>
      <c r="R359" s="188"/>
      <c r="S359" s="188"/>
      <c r="T359" s="188"/>
      <c r="U359" s="188"/>
      <c r="V359" s="189"/>
      <c r="W359" s="124"/>
      <c r="AC359" s="189"/>
      <c r="AD359" s="95"/>
    </row>
    <row r="360" spans="2:30" ht="24" customHeight="1" x14ac:dyDescent="0.2">
      <c r="B360" s="209"/>
      <c r="C360" s="187"/>
      <c r="D360" s="187"/>
      <c r="E360" s="177" t="s">
        <v>654</v>
      </c>
      <c r="F360" s="126">
        <v>153.04000000000002</v>
      </c>
      <c r="G360" s="188"/>
      <c r="H360" s="188"/>
      <c r="I360" s="188"/>
      <c r="J360" s="188"/>
      <c r="K360" s="188"/>
      <c r="L360" s="188"/>
      <c r="M360" s="188"/>
      <c r="N360" s="188"/>
      <c r="O360" s="188"/>
      <c r="P360" s="188"/>
      <c r="Q360" s="188"/>
      <c r="R360" s="188"/>
      <c r="S360" s="188"/>
      <c r="T360" s="188"/>
      <c r="U360" s="188"/>
      <c r="V360" s="189"/>
      <c r="W360" s="124"/>
      <c r="AC360" s="189"/>
      <c r="AD360" s="95"/>
    </row>
    <row r="361" spans="2:30" ht="24" customHeight="1" x14ac:dyDescent="0.2">
      <c r="B361" s="209"/>
      <c r="C361" s="187"/>
      <c r="D361" s="187"/>
      <c r="E361" s="177" t="s">
        <v>655</v>
      </c>
      <c r="F361" s="126">
        <v>893.8</v>
      </c>
      <c r="G361" s="188"/>
      <c r="H361" s="188"/>
      <c r="I361" s="188"/>
      <c r="J361" s="188"/>
      <c r="K361" s="188"/>
      <c r="L361" s="188"/>
      <c r="M361" s="188"/>
      <c r="N361" s="188"/>
      <c r="O361" s="188"/>
      <c r="P361" s="188"/>
      <c r="Q361" s="188"/>
      <c r="R361" s="188"/>
      <c r="S361" s="188"/>
      <c r="T361" s="188"/>
      <c r="U361" s="188"/>
      <c r="V361" s="189"/>
      <c r="W361" s="124"/>
      <c r="AC361" s="189"/>
      <c r="AD361" s="95"/>
    </row>
    <row r="362" spans="2:30" ht="24" customHeight="1" x14ac:dyDescent="0.2">
      <c r="B362" s="209"/>
      <c r="C362" s="187"/>
      <c r="D362" s="187"/>
      <c r="E362" s="177" t="s">
        <v>656</v>
      </c>
      <c r="F362" s="126">
        <v>2063.1</v>
      </c>
      <c r="G362" s="188"/>
      <c r="H362" s="188"/>
      <c r="I362" s="188"/>
      <c r="J362" s="188"/>
      <c r="K362" s="188"/>
      <c r="L362" s="188"/>
      <c r="M362" s="188"/>
      <c r="N362" s="188"/>
      <c r="O362" s="188"/>
      <c r="P362" s="188"/>
      <c r="Q362" s="188"/>
      <c r="R362" s="188"/>
      <c r="S362" s="188"/>
      <c r="T362" s="188"/>
      <c r="U362" s="188"/>
      <c r="V362" s="189"/>
      <c r="W362" s="124"/>
      <c r="AC362" s="189"/>
      <c r="AD362" s="95"/>
    </row>
    <row r="363" spans="2:30" ht="24" customHeight="1" x14ac:dyDescent="0.2">
      <c r="B363" s="209"/>
      <c r="C363" s="187"/>
      <c r="D363" s="187"/>
      <c r="E363" s="177" t="s">
        <v>657</v>
      </c>
      <c r="F363" s="126">
        <v>734.99</v>
      </c>
      <c r="G363" s="188"/>
      <c r="H363" s="188"/>
      <c r="I363" s="188"/>
      <c r="J363" s="188"/>
      <c r="K363" s="188"/>
      <c r="L363" s="188"/>
      <c r="M363" s="188"/>
      <c r="N363" s="188"/>
      <c r="O363" s="188"/>
      <c r="P363" s="188"/>
      <c r="Q363" s="188"/>
      <c r="R363" s="188"/>
      <c r="S363" s="188"/>
      <c r="T363" s="188"/>
      <c r="U363" s="188"/>
      <c r="V363" s="189"/>
      <c r="W363" s="124"/>
      <c r="AC363" s="189"/>
      <c r="AD363" s="95"/>
    </row>
    <row r="364" spans="2:30" x14ac:dyDescent="0.2">
      <c r="B364" s="176" t="s">
        <v>725</v>
      </c>
      <c r="C364" s="210" t="s">
        <v>83</v>
      </c>
      <c r="D364" s="113" t="s">
        <v>74</v>
      </c>
      <c r="E364" s="211"/>
      <c r="F364" s="212"/>
      <c r="G364" s="213" t="s">
        <v>35</v>
      </c>
      <c r="H364" s="213" t="s">
        <v>35</v>
      </c>
      <c r="I364" s="214"/>
      <c r="J364" s="214"/>
      <c r="K364" s="214"/>
      <c r="L364" s="214"/>
      <c r="M364" s="214"/>
      <c r="N364" s="214"/>
      <c r="O364" s="214"/>
      <c r="P364" s="214"/>
      <c r="Q364" s="214"/>
      <c r="R364" s="214"/>
      <c r="S364" s="214"/>
      <c r="T364" s="214"/>
      <c r="U364" s="214"/>
      <c r="V364" s="215"/>
      <c r="W364" s="216" t="s">
        <v>289</v>
      </c>
      <c r="AC364" s="215"/>
      <c r="AD364" s="215"/>
    </row>
    <row r="365" spans="2:30" ht="38.25" x14ac:dyDescent="0.2">
      <c r="B365" s="182"/>
      <c r="C365" s="217" t="s">
        <v>758</v>
      </c>
      <c r="D365" s="218" t="s">
        <v>74</v>
      </c>
      <c r="E365" s="219"/>
      <c r="F365" s="126">
        <v>0</v>
      </c>
      <c r="G365" s="220" t="s">
        <v>35</v>
      </c>
      <c r="H365" s="220" t="s">
        <v>35</v>
      </c>
      <c r="I365" s="201">
        <v>0</v>
      </c>
      <c r="J365" s="201">
        <v>0</v>
      </c>
      <c r="K365" s="201">
        <v>0</v>
      </c>
      <c r="L365" s="201">
        <v>0</v>
      </c>
      <c r="M365" s="201">
        <v>0</v>
      </c>
      <c r="N365" s="201">
        <v>0</v>
      </c>
      <c r="O365" s="201">
        <v>0</v>
      </c>
      <c r="P365" s="201">
        <v>0</v>
      </c>
      <c r="Q365" s="201">
        <v>0</v>
      </c>
      <c r="R365" s="201">
        <v>0</v>
      </c>
      <c r="S365" s="201">
        <v>0</v>
      </c>
      <c r="T365" s="201">
        <v>0</v>
      </c>
      <c r="U365" s="201">
        <v>0</v>
      </c>
      <c r="V365" s="202">
        <f t="shared" si="2"/>
        <v>0</v>
      </c>
      <c r="W365" s="221"/>
      <c r="AC365" s="202">
        <v>0</v>
      </c>
      <c r="AD365" s="202">
        <f t="shared" si="1"/>
        <v>0</v>
      </c>
    </row>
    <row r="366" spans="2:30" ht="38.25" x14ac:dyDescent="0.2">
      <c r="B366" s="182"/>
      <c r="C366" s="217" t="s">
        <v>759</v>
      </c>
      <c r="D366" s="218" t="s">
        <v>74</v>
      </c>
      <c r="E366" s="219"/>
      <c r="F366" s="126">
        <v>0</v>
      </c>
      <c r="G366" s="220" t="s">
        <v>35</v>
      </c>
      <c r="H366" s="220" t="s">
        <v>35</v>
      </c>
      <c r="I366" s="201">
        <v>0</v>
      </c>
      <c r="J366" s="201">
        <v>0</v>
      </c>
      <c r="K366" s="201">
        <v>0</v>
      </c>
      <c r="L366" s="201">
        <v>0</v>
      </c>
      <c r="M366" s="201">
        <v>0</v>
      </c>
      <c r="N366" s="201">
        <v>0</v>
      </c>
      <c r="O366" s="201">
        <v>0</v>
      </c>
      <c r="P366" s="201">
        <v>0</v>
      </c>
      <c r="Q366" s="201">
        <v>0</v>
      </c>
      <c r="R366" s="201">
        <v>0</v>
      </c>
      <c r="S366" s="201">
        <v>0</v>
      </c>
      <c r="T366" s="201">
        <v>0</v>
      </c>
      <c r="U366" s="201">
        <v>0</v>
      </c>
      <c r="V366" s="202">
        <f t="shared" si="2"/>
        <v>0</v>
      </c>
      <c r="W366" s="221"/>
      <c r="AC366" s="202">
        <v>0</v>
      </c>
      <c r="AD366" s="202">
        <f t="shared" si="1"/>
        <v>0</v>
      </c>
    </row>
    <row r="367" spans="2:30" ht="11.25" customHeight="1" x14ac:dyDescent="0.2">
      <c r="B367" s="182"/>
      <c r="C367" s="210" t="s">
        <v>100</v>
      </c>
      <c r="D367" s="113" t="s">
        <v>74</v>
      </c>
      <c r="E367" s="219"/>
      <c r="F367" s="212"/>
      <c r="G367" s="213" t="s">
        <v>35</v>
      </c>
      <c r="H367" s="213" t="s">
        <v>35</v>
      </c>
      <c r="I367" s="222"/>
      <c r="J367" s="222"/>
      <c r="K367" s="222"/>
      <c r="L367" s="222"/>
      <c r="M367" s="222"/>
      <c r="N367" s="222"/>
      <c r="O367" s="222"/>
      <c r="P367" s="222"/>
      <c r="Q367" s="222"/>
      <c r="R367" s="222"/>
      <c r="S367" s="222"/>
      <c r="T367" s="222"/>
      <c r="U367" s="222"/>
      <c r="V367" s="215"/>
      <c r="W367" s="221"/>
      <c r="AC367" s="215"/>
      <c r="AD367" s="215"/>
    </row>
    <row r="368" spans="2:30" ht="11.25" customHeight="1" x14ac:dyDescent="0.2">
      <c r="B368" s="182"/>
      <c r="C368" s="217" t="s">
        <v>762</v>
      </c>
      <c r="D368" s="218" t="s">
        <v>74</v>
      </c>
      <c r="E368" s="219"/>
      <c r="F368" s="126">
        <v>0</v>
      </c>
      <c r="G368" s="220" t="s">
        <v>35</v>
      </c>
      <c r="H368" s="220" t="s">
        <v>35</v>
      </c>
      <c r="I368" s="223">
        <v>0</v>
      </c>
      <c r="J368" s="223">
        <v>0</v>
      </c>
      <c r="K368" s="223">
        <v>0</v>
      </c>
      <c r="L368" s="223">
        <v>0</v>
      </c>
      <c r="M368" s="223">
        <v>0</v>
      </c>
      <c r="N368" s="223">
        <v>0</v>
      </c>
      <c r="O368" s="223">
        <v>0</v>
      </c>
      <c r="P368" s="223">
        <v>0</v>
      </c>
      <c r="Q368" s="223">
        <v>0</v>
      </c>
      <c r="R368" s="223">
        <v>0</v>
      </c>
      <c r="S368" s="223">
        <v>0</v>
      </c>
      <c r="T368" s="223">
        <v>0</v>
      </c>
      <c r="U368" s="223">
        <v>0</v>
      </c>
      <c r="V368" s="202">
        <f t="shared" si="2"/>
        <v>0</v>
      </c>
      <c r="W368" s="221"/>
      <c r="AC368" s="202">
        <v>0</v>
      </c>
      <c r="AD368" s="202">
        <f t="shared" si="1"/>
        <v>0</v>
      </c>
    </row>
    <row r="369" spans="2:30" ht="11.25" customHeight="1" x14ac:dyDescent="0.2">
      <c r="B369" s="182"/>
      <c r="C369" s="217" t="s">
        <v>763</v>
      </c>
      <c r="D369" s="218" t="s">
        <v>74</v>
      </c>
      <c r="E369" s="219"/>
      <c r="F369" s="126">
        <v>0</v>
      </c>
      <c r="G369" s="220" t="s">
        <v>35</v>
      </c>
      <c r="H369" s="220" t="s">
        <v>35</v>
      </c>
      <c r="I369" s="223">
        <v>0</v>
      </c>
      <c r="J369" s="223">
        <v>0</v>
      </c>
      <c r="K369" s="223">
        <v>0</v>
      </c>
      <c r="L369" s="223">
        <v>0</v>
      </c>
      <c r="M369" s="223">
        <v>0</v>
      </c>
      <c r="N369" s="223">
        <v>0</v>
      </c>
      <c r="O369" s="223">
        <v>0</v>
      </c>
      <c r="P369" s="223">
        <v>0</v>
      </c>
      <c r="Q369" s="223">
        <v>0</v>
      </c>
      <c r="R369" s="223">
        <v>0</v>
      </c>
      <c r="S369" s="223">
        <v>0</v>
      </c>
      <c r="T369" s="223">
        <v>0</v>
      </c>
      <c r="U369" s="223">
        <v>0</v>
      </c>
      <c r="V369" s="202">
        <f t="shared" si="2"/>
        <v>0</v>
      </c>
      <c r="W369" s="221"/>
      <c r="AC369" s="202">
        <v>0</v>
      </c>
      <c r="AD369" s="202">
        <f t="shared" si="1"/>
        <v>0</v>
      </c>
    </row>
    <row r="370" spans="2:30" ht="11.25" customHeight="1" x14ac:dyDescent="0.2">
      <c r="B370" s="182"/>
      <c r="C370" s="210" t="s">
        <v>105</v>
      </c>
      <c r="D370" s="113" t="s">
        <v>74</v>
      </c>
      <c r="E370" s="219"/>
      <c r="F370" s="212"/>
      <c r="G370" s="213" t="s">
        <v>35</v>
      </c>
      <c r="H370" s="213" t="s">
        <v>35</v>
      </c>
      <c r="I370" s="222"/>
      <c r="J370" s="222"/>
      <c r="K370" s="222"/>
      <c r="L370" s="222"/>
      <c r="M370" s="222"/>
      <c r="N370" s="222"/>
      <c r="O370" s="222"/>
      <c r="P370" s="222"/>
      <c r="Q370" s="222"/>
      <c r="R370" s="222"/>
      <c r="S370" s="222"/>
      <c r="T370" s="222"/>
      <c r="U370" s="222"/>
      <c r="V370" s="215"/>
      <c r="W370" s="221"/>
      <c r="AC370" s="215"/>
      <c r="AD370" s="215"/>
    </row>
    <row r="371" spans="2:30" ht="11.25" customHeight="1" x14ac:dyDescent="0.2">
      <c r="B371" s="182"/>
      <c r="C371" s="217" t="s">
        <v>764</v>
      </c>
      <c r="D371" s="218" t="s">
        <v>74</v>
      </c>
      <c r="E371" s="219"/>
      <c r="F371" s="126">
        <v>0</v>
      </c>
      <c r="G371" s="220" t="s">
        <v>35</v>
      </c>
      <c r="H371" s="220" t="s">
        <v>35</v>
      </c>
      <c r="I371" s="201">
        <v>0</v>
      </c>
      <c r="J371" s="201">
        <v>0</v>
      </c>
      <c r="K371" s="201">
        <v>0</v>
      </c>
      <c r="L371" s="201">
        <v>0</v>
      </c>
      <c r="M371" s="201">
        <v>0</v>
      </c>
      <c r="N371" s="201">
        <v>0</v>
      </c>
      <c r="O371" s="201">
        <v>0</v>
      </c>
      <c r="P371" s="201">
        <v>0</v>
      </c>
      <c r="Q371" s="201">
        <v>0</v>
      </c>
      <c r="R371" s="201">
        <v>0</v>
      </c>
      <c r="S371" s="201">
        <v>0</v>
      </c>
      <c r="T371" s="201">
        <v>0</v>
      </c>
      <c r="U371" s="201">
        <v>0</v>
      </c>
      <c r="V371" s="202">
        <f t="shared" si="2"/>
        <v>0</v>
      </c>
      <c r="W371" s="221"/>
      <c r="AC371" s="202">
        <v>0</v>
      </c>
      <c r="AD371" s="202">
        <f t="shared" si="1"/>
        <v>0</v>
      </c>
    </row>
    <row r="372" spans="2:30" ht="11.25" customHeight="1" x14ac:dyDescent="0.2">
      <c r="B372" s="182"/>
      <c r="C372" s="210" t="s">
        <v>109</v>
      </c>
      <c r="D372" s="113" t="s">
        <v>74</v>
      </c>
      <c r="E372" s="219"/>
      <c r="F372" s="212"/>
      <c r="G372" s="213" t="s">
        <v>35</v>
      </c>
      <c r="H372" s="213" t="s">
        <v>35</v>
      </c>
      <c r="I372" s="222"/>
      <c r="J372" s="222"/>
      <c r="K372" s="222"/>
      <c r="L372" s="222"/>
      <c r="M372" s="222"/>
      <c r="N372" s="222"/>
      <c r="O372" s="222"/>
      <c r="P372" s="222"/>
      <c r="Q372" s="222"/>
      <c r="R372" s="222"/>
      <c r="S372" s="222"/>
      <c r="T372" s="222"/>
      <c r="U372" s="222"/>
      <c r="V372" s="215"/>
      <c r="W372" s="221"/>
      <c r="AC372" s="215"/>
      <c r="AD372" s="215"/>
    </row>
    <row r="373" spans="2:30" ht="17.25" customHeight="1" x14ac:dyDescent="0.2">
      <c r="B373" s="182"/>
      <c r="C373" s="217" t="s">
        <v>765</v>
      </c>
      <c r="D373" s="218" t="s">
        <v>74</v>
      </c>
      <c r="E373" s="219"/>
      <c r="F373" s="126">
        <v>0</v>
      </c>
      <c r="G373" s="220" t="s">
        <v>35</v>
      </c>
      <c r="H373" s="220" t="s">
        <v>35</v>
      </c>
      <c r="I373" s="201">
        <v>0</v>
      </c>
      <c r="J373" s="201">
        <v>0</v>
      </c>
      <c r="K373" s="201">
        <v>0</v>
      </c>
      <c r="L373" s="201">
        <v>0</v>
      </c>
      <c r="M373" s="201">
        <v>0</v>
      </c>
      <c r="N373" s="201">
        <v>0</v>
      </c>
      <c r="O373" s="201">
        <v>0</v>
      </c>
      <c r="P373" s="201">
        <v>0</v>
      </c>
      <c r="Q373" s="201">
        <v>0</v>
      </c>
      <c r="R373" s="201">
        <v>0</v>
      </c>
      <c r="S373" s="201">
        <v>0</v>
      </c>
      <c r="T373" s="201">
        <v>0</v>
      </c>
      <c r="U373" s="201">
        <v>0</v>
      </c>
      <c r="V373" s="202">
        <f t="shared" si="2"/>
        <v>0</v>
      </c>
      <c r="W373" s="221"/>
      <c r="AC373" s="202">
        <v>0</v>
      </c>
      <c r="AD373" s="202">
        <f t="shared" si="1"/>
        <v>0</v>
      </c>
    </row>
    <row r="374" spans="2:30" ht="27" customHeight="1" x14ac:dyDescent="0.2">
      <c r="B374" s="182"/>
      <c r="C374" s="217" t="s">
        <v>766</v>
      </c>
      <c r="D374" s="218" t="s">
        <v>74</v>
      </c>
      <c r="E374" s="219"/>
      <c r="F374" s="126">
        <v>0</v>
      </c>
      <c r="G374" s="220" t="s">
        <v>35</v>
      </c>
      <c r="H374" s="220" t="s">
        <v>35</v>
      </c>
      <c r="I374" s="201">
        <v>0</v>
      </c>
      <c r="J374" s="201">
        <v>0</v>
      </c>
      <c r="K374" s="201">
        <v>0</v>
      </c>
      <c r="L374" s="201">
        <v>0</v>
      </c>
      <c r="M374" s="201">
        <v>0</v>
      </c>
      <c r="N374" s="201">
        <v>0</v>
      </c>
      <c r="O374" s="201">
        <v>0</v>
      </c>
      <c r="P374" s="201">
        <v>0</v>
      </c>
      <c r="Q374" s="201">
        <v>0</v>
      </c>
      <c r="R374" s="201">
        <v>0</v>
      </c>
      <c r="S374" s="201">
        <v>0</v>
      </c>
      <c r="T374" s="201">
        <v>0</v>
      </c>
      <c r="U374" s="201">
        <v>0</v>
      </c>
      <c r="V374" s="202">
        <f t="shared" si="2"/>
        <v>0</v>
      </c>
      <c r="W374" s="221"/>
      <c r="AC374" s="202">
        <v>0</v>
      </c>
      <c r="AD374" s="202">
        <f t="shared" si="1"/>
        <v>0</v>
      </c>
    </row>
    <row r="375" spans="2:30" ht="11.25" customHeight="1" x14ac:dyDescent="0.2">
      <c r="B375" s="182"/>
      <c r="C375" s="217" t="s">
        <v>767</v>
      </c>
      <c r="D375" s="218" t="s">
        <v>74</v>
      </c>
      <c r="E375" s="219"/>
      <c r="F375" s="126">
        <v>0</v>
      </c>
      <c r="G375" s="220" t="s">
        <v>35</v>
      </c>
      <c r="H375" s="220" t="s">
        <v>35</v>
      </c>
      <c r="I375" s="201">
        <v>0</v>
      </c>
      <c r="J375" s="201">
        <v>0</v>
      </c>
      <c r="K375" s="201">
        <v>0</v>
      </c>
      <c r="L375" s="201">
        <v>0</v>
      </c>
      <c r="M375" s="201">
        <v>0</v>
      </c>
      <c r="N375" s="201">
        <v>0</v>
      </c>
      <c r="O375" s="201">
        <v>0</v>
      </c>
      <c r="P375" s="201">
        <v>0</v>
      </c>
      <c r="Q375" s="201">
        <v>0</v>
      </c>
      <c r="R375" s="201">
        <v>0</v>
      </c>
      <c r="S375" s="201">
        <v>0</v>
      </c>
      <c r="T375" s="201">
        <v>0</v>
      </c>
      <c r="U375" s="201">
        <v>0</v>
      </c>
      <c r="V375" s="202">
        <f t="shared" si="2"/>
        <v>0</v>
      </c>
      <c r="W375" s="221"/>
      <c r="AC375" s="202">
        <v>0</v>
      </c>
      <c r="AD375" s="202">
        <f t="shared" si="1"/>
        <v>0</v>
      </c>
    </row>
    <row r="376" spans="2:30" ht="11.25" customHeight="1" x14ac:dyDescent="0.2">
      <c r="B376" s="182"/>
      <c r="C376" s="217" t="s">
        <v>768</v>
      </c>
      <c r="D376" s="218" t="s">
        <v>74</v>
      </c>
      <c r="E376" s="219"/>
      <c r="F376" s="126">
        <v>0</v>
      </c>
      <c r="G376" s="220" t="s">
        <v>35</v>
      </c>
      <c r="H376" s="220" t="s">
        <v>35</v>
      </c>
      <c r="I376" s="201">
        <v>0</v>
      </c>
      <c r="J376" s="201">
        <v>0</v>
      </c>
      <c r="K376" s="201">
        <v>0</v>
      </c>
      <c r="L376" s="201">
        <v>0</v>
      </c>
      <c r="M376" s="201">
        <v>0</v>
      </c>
      <c r="N376" s="201">
        <v>0</v>
      </c>
      <c r="O376" s="201">
        <v>0</v>
      </c>
      <c r="P376" s="201">
        <v>0</v>
      </c>
      <c r="Q376" s="201">
        <v>0</v>
      </c>
      <c r="R376" s="201">
        <v>0</v>
      </c>
      <c r="S376" s="201">
        <v>0</v>
      </c>
      <c r="T376" s="201">
        <v>0</v>
      </c>
      <c r="U376" s="201">
        <v>0</v>
      </c>
      <c r="V376" s="202">
        <f t="shared" si="2"/>
        <v>0</v>
      </c>
      <c r="W376" s="221"/>
      <c r="AC376" s="202">
        <v>0</v>
      </c>
      <c r="AD376" s="202">
        <f t="shared" si="1"/>
        <v>0</v>
      </c>
    </row>
    <row r="377" spans="2:30" ht="11.25" customHeight="1" x14ac:dyDescent="0.2">
      <c r="B377" s="182"/>
      <c r="C377" s="217" t="s">
        <v>769</v>
      </c>
      <c r="D377" s="218" t="s">
        <v>74</v>
      </c>
      <c r="E377" s="219"/>
      <c r="F377" s="126">
        <v>0</v>
      </c>
      <c r="G377" s="220" t="s">
        <v>35</v>
      </c>
      <c r="H377" s="220" t="s">
        <v>35</v>
      </c>
      <c r="I377" s="201">
        <v>0</v>
      </c>
      <c r="J377" s="201">
        <v>0</v>
      </c>
      <c r="K377" s="201">
        <v>0</v>
      </c>
      <c r="L377" s="201">
        <v>0</v>
      </c>
      <c r="M377" s="201">
        <v>0</v>
      </c>
      <c r="N377" s="201">
        <v>0</v>
      </c>
      <c r="O377" s="201">
        <v>0</v>
      </c>
      <c r="P377" s="201">
        <v>0</v>
      </c>
      <c r="Q377" s="201">
        <v>0</v>
      </c>
      <c r="R377" s="201">
        <v>0</v>
      </c>
      <c r="S377" s="201">
        <v>0</v>
      </c>
      <c r="T377" s="201">
        <v>0</v>
      </c>
      <c r="U377" s="201">
        <v>0</v>
      </c>
      <c r="V377" s="202">
        <f t="shared" si="2"/>
        <v>0</v>
      </c>
      <c r="W377" s="221"/>
      <c r="AC377" s="202">
        <v>0</v>
      </c>
      <c r="AD377" s="202">
        <f t="shared" si="1"/>
        <v>0</v>
      </c>
    </row>
    <row r="378" spans="2:30" ht="11.25" customHeight="1" x14ac:dyDescent="0.2">
      <c r="B378" s="182"/>
      <c r="C378" s="224" t="s">
        <v>770</v>
      </c>
      <c r="D378" s="225" t="s">
        <v>74</v>
      </c>
      <c r="E378" s="219"/>
      <c r="F378" s="226">
        <v>0</v>
      </c>
      <c r="G378" s="223">
        <v>0</v>
      </c>
      <c r="H378" s="223">
        <v>0</v>
      </c>
      <c r="I378" s="201">
        <v>0</v>
      </c>
      <c r="J378" s="201">
        <v>0</v>
      </c>
      <c r="K378" s="201">
        <v>0</v>
      </c>
      <c r="L378" s="201">
        <v>0</v>
      </c>
      <c r="M378" s="201">
        <v>0</v>
      </c>
      <c r="N378" s="201">
        <v>0</v>
      </c>
      <c r="O378" s="201">
        <v>0</v>
      </c>
      <c r="P378" s="201">
        <v>0</v>
      </c>
      <c r="Q378" s="201">
        <v>0</v>
      </c>
      <c r="R378" s="201">
        <v>0</v>
      </c>
      <c r="S378" s="201">
        <v>0</v>
      </c>
      <c r="T378" s="201">
        <v>0</v>
      </c>
      <c r="U378" s="201">
        <v>0</v>
      </c>
      <c r="V378" s="227">
        <f t="shared" si="2"/>
        <v>0</v>
      </c>
      <c r="W378" s="221"/>
      <c r="AC378" s="227">
        <v>0</v>
      </c>
      <c r="AD378" s="227">
        <f t="shared" si="1"/>
        <v>0</v>
      </c>
    </row>
    <row r="379" spans="2:30" ht="11.25" customHeight="1" x14ac:dyDescent="0.2">
      <c r="B379" s="182"/>
      <c r="C379" s="210" t="s">
        <v>132</v>
      </c>
      <c r="D379" s="113" t="s">
        <v>74</v>
      </c>
      <c r="E379" s="219"/>
      <c r="F379" s="212"/>
      <c r="G379" s="213" t="s">
        <v>35</v>
      </c>
      <c r="H379" s="213" t="s">
        <v>35</v>
      </c>
      <c r="I379" s="222"/>
      <c r="J379" s="222"/>
      <c r="K379" s="222"/>
      <c r="L379" s="222"/>
      <c r="M379" s="222"/>
      <c r="N379" s="222"/>
      <c r="O379" s="222"/>
      <c r="P379" s="222"/>
      <c r="Q379" s="222"/>
      <c r="R379" s="222"/>
      <c r="S379" s="222"/>
      <c r="T379" s="222"/>
      <c r="U379" s="222"/>
      <c r="V379" s="215"/>
      <c r="W379" s="221"/>
      <c r="AC379" s="215"/>
      <c r="AD379" s="215"/>
    </row>
    <row r="380" spans="2:30" ht="11.25" customHeight="1" x14ac:dyDescent="0.2">
      <c r="B380" s="182"/>
      <c r="C380" s="217" t="s">
        <v>771</v>
      </c>
      <c r="D380" s="218" t="s">
        <v>74</v>
      </c>
      <c r="E380" s="219"/>
      <c r="F380" s="126">
        <v>0</v>
      </c>
      <c r="G380" s="220" t="s">
        <v>35</v>
      </c>
      <c r="H380" s="220" t="s">
        <v>35</v>
      </c>
      <c r="I380" s="201">
        <v>0</v>
      </c>
      <c r="J380" s="201">
        <v>0</v>
      </c>
      <c r="K380" s="201">
        <v>0</v>
      </c>
      <c r="L380" s="201">
        <v>0</v>
      </c>
      <c r="M380" s="201">
        <v>0</v>
      </c>
      <c r="N380" s="201">
        <v>0</v>
      </c>
      <c r="O380" s="201">
        <v>158234.63</v>
      </c>
      <c r="P380" s="201">
        <v>0</v>
      </c>
      <c r="Q380" s="201">
        <v>0</v>
      </c>
      <c r="R380" s="201">
        <v>0</v>
      </c>
      <c r="S380" s="201">
        <v>0</v>
      </c>
      <c r="T380" s="201">
        <v>0</v>
      </c>
      <c r="U380" s="201">
        <v>0</v>
      </c>
      <c r="V380" s="202">
        <f t="shared" si="2"/>
        <v>158234.63</v>
      </c>
      <c r="W380" s="221"/>
      <c r="AC380" s="202">
        <v>158234.63</v>
      </c>
      <c r="AD380" s="202">
        <f t="shared" si="1"/>
        <v>0</v>
      </c>
    </row>
    <row r="381" spans="2:30" ht="11.25" customHeight="1" x14ac:dyDescent="0.2">
      <c r="B381" s="182"/>
      <c r="C381" s="217" t="s">
        <v>772</v>
      </c>
      <c r="D381" s="218" t="s">
        <v>74</v>
      </c>
      <c r="E381" s="219"/>
      <c r="F381" s="126">
        <v>0</v>
      </c>
      <c r="G381" s="220" t="s">
        <v>35</v>
      </c>
      <c r="H381" s="220" t="s">
        <v>35</v>
      </c>
      <c r="I381" s="201">
        <v>0</v>
      </c>
      <c r="J381" s="201">
        <v>0</v>
      </c>
      <c r="K381" s="201">
        <v>0</v>
      </c>
      <c r="L381" s="201">
        <v>0</v>
      </c>
      <c r="M381" s="201">
        <v>0</v>
      </c>
      <c r="N381" s="201">
        <v>0</v>
      </c>
      <c r="O381" s="201">
        <v>0</v>
      </c>
      <c r="P381" s="201">
        <v>2800.75</v>
      </c>
      <c r="Q381" s="201">
        <v>0</v>
      </c>
      <c r="R381" s="201">
        <v>0</v>
      </c>
      <c r="S381" s="201">
        <v>0</v>
      </c>
      <c r="T381" s="201">
        <v>0</v>
      </c>
      <c r="U381" s="201">
        <v>0</v>
      </c>
      <c r="V381" s="202">
        <f t="shared" si="2"/>
        <v>2800.75</v>
      </c>
      <c r="W381" s="221"/>
      <c r="AC381" s="202">
        <v>2800.75</v>
      </c>
      <c r="AD381" s="202">
        <f t="shared" si="1"/>
        <v>0</v>
      </c>
    </row>
    <row r="382" spans="2:30" ht="11.25" customHeight="1" x14ac:dyDescent="0.2">
      <c r="B382" s="182"/>
      <c r="C382" s="217" t="s">
        <v>773</v>
      </c>
      <c r="D382" s="218" t="s">
        <v>74</v>
      </c>
      <c r="E382" s="219"/>
      <c r="F382" s="126">
        <v>0</v>
      </c>
      <c r="G382" s="220" t="s">
        <v>35</v>
      </c>
      <c r="H382" s="220" t="s">
        <v>35</v>
      </c>
      <c r="I382" s="201">
        <v>0</v>
      </c>
      <c r="J382" s="201">
        <v>0</v>
      </c>
      <c r="K382" s="201">
        <v>0</v>
      </c>
      <c r="L382" s="201">
        <v>0</v>
      </c>
      <c r="M382" s="201">
        <v>0</v>
      </c>
      <c r="N382" s="201">
        <v>0</v>
      </c>
      <c r="O382" s="201">
        <v>0</v>
      </c>
      <c r="P382" s="201">
        <v>0</v>
      </c>
      <c r="Q382" s="201">
        <v>0</v>
      </c>
      <c r="R382" s="201">
        <v>0</v>
      </c>
      <c r="S382" s="201">
        <v>0</v>
      </c>
      <c r="T382" s="201">
        <v>0</v>
      </c>
      <c r="U382" s="201">
        <v>0</v>
      </c>
      <c r="V382" s="202">
        <f t="shared" si="2"/>
        <v>0</v>
      </c>
      <c r="W382" s="221"/>
      <c r="AC382" s="202">
        <v>0</v>
      </c>
      <c r="AD382" s="202">
        <f t="shared" si="1"/>
        <v>0</v>
      </c>
    </row>
    <row r="383" spans="2:30" ht="11.25" customHeight="1" x14ac:dyDescent="0.2">
      <c r="B383" s="182"/>
      <c r="C383" s="217" t="s">
        <v>774</v>
      </c>
      <c r="D383" s="218" t="s">
        <v>74</v>
      </c>
      <c r="E383" s="219"/>
      <c r="F383" s="126">
        <v>0</v>
      </c>
      <c r="G383" s="220" t="s">
        <v>35</v>
      </c>
      <c r="H383" s="220" t="s">
        <v>35</v>
      </c>
      <c r="I383" s="201">
        <v>0</v>
      </c>
      <c r="J383" s="201">
        <v>0</v>
      </c>
      <c r="K383" s="201">
        <v>0</v>
      </c>
      <c r="L383" s="201">
        <v>0</v>
      </c>
      <c r="M383" s="201">
        <v>0</v>
      </c>
      <c r="N383" s="201">
        <v>0</v>
      </c>
      <c r="O383" s="201">
        <v>0</v>
      </c>
      <c r="P383" s="201">
        <v>0</v>
      </c>
      <c r="Q383" s="201">
        <v>0</v>
      </c>
      <c r="R383" s="201">
        <v>0</v>
      </c>
      <c r="S383" s="201">
        <v>0</v>
      </c>
      <c r="T383" s="201">
        <v>0</v>
      </c>
      <c r="U383" s="201">
        <v>0</v>
      </c>
      <c r="V383" s="202">
        <f t="shared" si="2"/>
        <v>0</v>
      </c>
      <c r="W383" s="221"/>
      <c r="AC383" s="202">
        <v>0</v>
      </c>
      <c r="AD383" s="202">
        <f t="shared" si="1"/>
        <v>0</v>
      </c>
    </row>
    <row r="384" spans="2:30" ht="11.25" customHeight="1" x14ac:dyDescent="0.2">
      <c r="B384" s="182"/>
      <c r="C384" s="210" t="s">
        <v>145</v>
      </c>
      <c r="D384" s="113" t="s">
        <v>74</v>
      </c>
      <c r="E384" s="219"/>
      <c r="F384" s="212"/>
      <c r="G384" s="213" t="s">
        <v>35</v>
      </c>
      <c r="H384" s="213" t="s">
        <v>35</v>
      </c>
      <c r="I384" s="222"/>
      <c r="J384" s="222"/>
      <c r="K384" s="222"/>
      <c r="L384" s="222"/>
      <c r="M384" s="222"/>
      <c r="N384" s="222"/>
      <c r="O384" s="222"/>
      <c r="P384" s="222"/>
      <c r="Q384" s="222"/>
      <c r="R384" s="222"/>
      <c r="S384" s="222"/>
      <c r="T384" s="222"/>
      <c r="U384" s="222"/>
      <c r="V384" s="215"/>
      <c r="W384" s="221"/>
      <c r="AC384" s="215"/>
      <c r="AD384" s="215"/>
    </row>
    <row r="385" spans="2:30" ht="11.25" customHeight="1" x14ac:dyDescent="0.2">
      <c r="B385" s="182"/>
      <c r="C385" s="217" t="s">
        <v>777</v>
      </c>
      <c r="D385" s="218" t="s">
        <v>74</v>
      </c>
      <c r="E385" s="219"/>
      <c r="F385" s="126">
        <v>0</v>
      </c>
      <c r="G385" s="220" t="s">
        <v>35</v>
      </c>
      <c r="H385" s="220" t="s">
        <v>35</v>
      </c>
      <c r="I385" s="201">
        <v>0</v>
      </c>
      <c r="J385" s="201">
        <v>0</v>
      </c>
      <c r="K385" s="201">
        <v>0</v>
      </c>
      <c r="L385" s="201">
        <v>0</v>
      </c>
      <c r="M385" s="201">
        <v>0</v>
      </c>
      <c r="N385" s="201">
        <v>0</v>
      </c>
      <c r="O385" s="201">
        <v>0</v>
      </c>
      <c r="P385" s="201">
        <v>0</v>
      </c>
      <c r="Q385" s="201">
        <v>0</v>
      </c>
      <c r="R385" s="201">
        <v>0</v>
      </c>
      <c r="S385" s="201">
        <v>0</v>
      </c>
      <c r="T385" s="201">
        <v>0</v>
      </c>
      <c r="U385" s="201">
        <v>0</v>
      </c>
      <c r="V385" s="202">
        <f t="shared" si="2"/>
        <v>0</v>
      </c>
      <c r="W385" s="221"/>
      <c r="AC385" s="202">
        <v>0</v>
      </c>
      <c r="AD385" s="202">
        <f t="shared" si="1"/>
        <v>0</v>
      </c>
    </row>
    <row r="386" spans="2:30" ht="11.25" customHeight="1" x14ac:dyDescent="0.2">
      <c r="B386" s="182"/>
      <c r="C386" s="217" t="s">
        <v>778</v>
      </c>
      <c r="D386" s="218" t="s">
        <v>74</v>
      </c>
      <c r="E386" s="219"/>
      <c r="F386" s="126">
        <v>0</v>
      </c>
      <c r="G386" s="220" t="s">
        <v>35</v>
      </c>
      <c r="H386" s="220" t="s">
        <v>35</v>
      </c>
      <c r="I386" s="201">
        <v>0</v>
      </c>
      <c r="J386" s="201">
        <v>0</v>
      </c>
      <c r="K386" s="201">
        <v>0</v>
      </c>
      <c r="L386" s="201">
        <v>0</v>
      </c>
      <c r="M386" s="201">
        <v>0</v>
      </c>
      <c r="N386" s="201">
        <v>0</v>
      </c>
      <c r="O386" s="201">
        <v>0</v>
      </c>
      <c r="P386" s="201">
        <v>0</v>
      </c>
      <c r="Q386" s="201">
        <v>0</v>
      </c>
      <c r="R386" s="201">
        <v>0</v>
      </c>
      <c r="S386" s="201">
        <v>0</v>
      </c>
      <c r="T386" s="201">
        <v>0</v>
      </c>
      <c r="U386" s="201">
        <v>0</v>
      </c>
      <c r="V386" s="202">
        <f t="shared" si="2"/>
        <v>0</v>
      </c>
      <c r="W386" s="221"/>
      <c r="AC386" s="202">
        <v>0</v>
      </c>
      <c r="AD386" s="202">
        <f t="shared" si="1"/>
        <v>0</v>
      </c>
    </row>
    <row r="387" spans="2:30" ht="11.25" customHeight="1" x14ac:dyDescent="0.2">
      <c r="B387" s="182"/>
      <c r="C387" s="217" t="s">
        <v>779</v>
      </c>
      <c r="D387" s="218" t="s">
        <v>74</v>
      </c>
      <c r="E387" s="219"/>
      <c r="F387" s="126">
        <v>0</v>
      </c>
      <c r="G387" s="220" t="s">
        <v>35</v>
      </c>
      <c r="H387" s="220" t="s">
        <v>35</v>
      </c>
      <c r="I387" s="201">
        <v>0</v>
      </c>
      <c r="J387" s="201">
        <v>0</v>
      </c>
      <c r="K387" s="201">
        <v>0</v>
      </c>
      <c r="L387" s="201">
        <v>0</v>
      </c>
      <c r="M387" s="201">
        <v>0</v>
      </c>
      <c r="N387" s="201">
        <v>0</v>
      </c>
      <c r="O387" s="201">
        <v>0</v>
      </c>
      <c r="P387" s="201">
        <v>0</v>
      </c>
      <c r="Q387" s="201">
        <v>0</v>
      </c>
      <c r="R387" s="201">
        <v>0</v>
      </c>
      <c r="S387" s="201">
        <v>0</v>
      </c>
      <c r="T387" s="201">
        <v>0</v>
      </c>
      <c r="U387" s="201">
        <v>0</v>
      </c>
      <c r="V387" s="202">
        <f t="shared" si="2"/>
        <v>0</v>
      </c>
      <c r="W387" s="221"/>
      <c r="AC387" s="202">
        <v>0</v>
      </c>
      <c r="AD387" s="202">
        <f t="shared" si="1"/>
        <v>0</v>
      </c>
    </row>
    <row r="388" spans="2:30" ht="11.25" customHeight="1" x14ac:dyDescent="0.2">
      <c r="B388" s="182"/>
      <c r="C388" s="210" t="s">
        <v>161</v>
      </c>
      <c r="D388" s="113" t="s">
        <v>74</v>
      </c>
      <c r="E388" s="219"/>
      <c r="F388" s="212"/>
      <c r="G388" s="213" t="s">
        <v>35</v>
      </c>
      <c r="H388" s="213" t="s">
        <v>35</v>
      </c>
      <c r="I388" s="222"/>
      <c r="J388" s="222"/>
      <c r="K388" s="222"/>
      <c r="L388" s="222"/>
      <c r="M388" s="222"/>
      <c r="N388" s="222"/>
      <c r="O388" s="222"/>
      <c r="P388" s="222"/>
      <c r="Q388" s="222"/>
      <c r="R388" s="222"/>
      <c r="S388" s="222"/>
      <c r="T388" s="222"/>
      <c r="U388" s="222"/>
      <c r="V388" s="215"/>
      <c r="W388" s="221"/>
      <c r="AC388" s="215"/>
      <c r="AD388" s="215"/>
    </row>
    <row r="389" spans="2:30" ht="11.25" customHeight="1" x14ac:dyDescent="0.2">
      <c r="B389" s="182"/>
      <c r="C389" s="217" t="s">
        <v>780</v>
      </c>
      <c r="D389" s="218" t="s">
        <v>74</v>
      </c>
      <c r="E389" s="219"/>
      <c r="F389" s="126">
        <v>0</v>
      </c>
      <c r="G389" s="220" t="s">
        <v>35</v>
      </c>
      <c r="H389" s="220" t="s">
        <v>35</v>
      </c>
      <c r="I389" s="201">
        <v>0</v>
      </c>
      <c r="J389" s="201">
        <v>0</v>
      </c>
      <c r="K389" s="201">
        <v>0</v>
      </c>
      <c r="L389" s="201">
        <v>0</v>
      </c>
      <c r="M389" s="201">
        <v>0</v>
      </c>
      <c r="N389" s="201">
        <v>0</v>
      </c>
      <c r="O389" s="201">
        <v>0</v>
      </c>
      <c r="P389" s="201">
        <v>0</v>
      </c>
      <c r="Q389" s="201">
        <v>0</v>
      </c>
      <c r="R389" s="201">
        <v>0</v>
      </c>
      <c r="S389" s="201">
        <v>0</v>
      </c>
      <c r="T389" s="201">
        <v>0</v>
      </c>
      <c r="U389" s="201">
        <v>0</v>
      </c>
      <c r="V389" s="202">
        <f t="shared" si="2"/>
        <v>0</v>
      </c>
      <c r="W389" s="221"/>
      <c r="AC389" s="202">
        <v>0</v>
      </c>
      <c r="AD389" s="202">
        <f t="shared" si="1"/>
        <v>0</v>
      </c>
    </row>
    <row r="390" spans="2:30" ht="11.25" customHeight="1" x14ac:dyDescent="0.2">
      <c r="B390" s="182"/>
      <c r="C390" s="217" t="s">
        <v>781</v>
      </c>
      <c r="D390" s="218" t="s">
        <v>74</v>
      </c>
      <c r="E390" s="219"/>
      <c r="F390" s="126">
        <v>0</v>
      </c>
      <c r="G390" s="220" t="s">
        <v>35</v>
      </c>
      <c r="H390" s="220" t="s">
        <v>35</v>
      </c>
      <c r="I390" s="201">
        <v>0</v>
      </c>
      <c r="J390" s="201">
        <v>0</v>
      </c>
      <c r="K390" s="201">
        <v>0</v>
      </c>
      <c r="L390" s="201">
        <v>0</v>
      </c>
      <c r="M390" s="201">
        <v>0</v>
      </c>
      <c r="N390" s="201">
        <v>0</v>
      </c>
      <c r="O390" s="201">
        <v>0</v>
      </c>
      <c r="P390" s="201">
        <v>0</v>
      </c>
      <c r="Q390" s="201">
        <v>0</v>
      </c>
      <c r="R390" s="201">
        <v>0</v>
      </c>
      <c r="S390" s="201">
        <v>0</v>
      </c>
      <c r="T390" s="201">
        <v>0</v>
      </c>
      <c r="U390" s="201">
        <v>0</v>
      </c>
      <c r="V390" s="202">
        <f t="shared" si="2"/>
        <v>0</v>
      </c>
      <c r="W390" s="221"/>
      <c r="AC390" s="202">
        <v>0</v>
      </c>
      <c r="AD390" s="202">
        <f t="shared" si="1"/>
        <v>0</v>
      </c>
    </row>
    <row r="391" spans="2:30" ht="11.25" customHeight="1" x14ac:dyDescent="0.2">
      <c r="B391" s="182"/>
      <c r="C391" s="210" t="s">
        <v>166</v>
      </c>
      <c r="D391" s="113" t="s">
        <v>74</v>
      </c>
      <c r="E391" s="219"/>
      <c r="F391" s="212"/>
      <c r="G391" s="213" t="s">
        <v>35</v>
      </c>
      <c r="H391" s="213" t="s">
        <v>35</v>
      </c>
      <c r="I391" s="222"/>
      <c r="J391" s="222"/>
      <c r="K391" s="222"/>
      <c r="L391" s="222"/>
      <c r="M391" s="222"/>
      <c r="N391" s="222"/>
      <c r="O391" s="222"/>
      <c r="P391" s="222"/>
      <c r="Q391" s="222"/>
      <c r="R391" s="222"/>
      <c r="S391" s="222"/>
      <c r="T391" s="222"/>
      <c r="U391" s="222"/>
      <c r="V391" s="215"/>
      <c r="W391" s="221"/>
      <c r="AC391" s="215"/>
      <c r="AD391" s="215"/>
    </row>
    <row r="392" spans="2:30" ht="11.25" customHeight="1" x14ac:dyDescent="0.2">
      <c r="B392" s="182"/>
      <c r="C392" s="217" t="s">
        <v>782</v>
      </c>
      <c r="D392" s="218" t="s">
        <v>74</v>
      </c>
      <c r="E392" s="219"/>
      <c r="F392" s="126">
        <v>0</v>
      </c>
      <c r="G392" s="220" t="s">
        <v>35</v>
      </c>
      <c r="H392" s="220" t="s">
        <v>35</v>
      </c>
      <c r="I392" s="201">
        <v>0</v>
      </c>
      <c r="J392" s="201">
        <v>0</v>
      </c>
      <c r="K392" s="201">
        <v>0</v>
      </c>
      <c r="L392" s="201">
        <v>0</v>
      </c>
      <c r="M392" s="201">
        <v>0</v>
      </c>
      <c r="N392" s="201">
        <v>0</v>
      </c>
      <c r="O392" s="201">
        <v>0</v>
      </c>
      <c r="P392" s="201">
        <v>0</v>
      </c>
      <c r="Q392" s="201">
        <v>0</v>
      </c>
      <c r="R392" s="201">
        <v>0</v>
      </c>
      <c r="S392" s="201">
        <v>0</v>
      </c>
      <c r="T392" s="201">
        <v>0</v>
      </c>
      <c r="U392" s="201">
        <v>0</v>
      </c>
      <c r="V392" s="202">
        <f t="shared" si="2"/>
        <v>0</v>
      </c>
      <c r="W392" s="221"/>
      <c r="AC392" s="202">
        <v>0</v>
      </c>
      <c r="AD392" s="202">
        <f t="shared" si="1"/>
        <v>0</v>
      </c>
    </row>
    <row r="393" spans="2:30" ht="11.25" customHeight="1" x14ac:dyDescent="0.2">
      <c r="B393" s="182"/>
      <c r="C393" s="217" t="s">
        <v>783</v>
      </c>
      <c r="D393" s="218" t="s">
        <v>74</v>
      </c>
      <c r="E393" s="219"/>
      <c r="F393" s="126">
        <v>0</v>
      </c>
      <c r="G393" s="220" t="s">
        <v>35</v>
      </c>
      <c r="H393" s="220" t="s">
        <v>35</v>
      </c>
      <c r="I393" s="201">
        <v>0</v>
      </c>
      <c r="J393" s="201">
        <v>0</v>
      </c>
      <c r="K393" s="201">
        <v>0</v>
      </c>
      <c r="L393" s="201">
        <v>0</v>
      </c>
      <c r="M393" s="201">
        <v>0</v>
      </c>
      <c r="N393" s="201">
        <v>0</v>
      </c>
      <c r="O393" s="201">
        <v>0</v>
      </c>
      <c r="P393" s="201">
        <v>0</v>
      </c>
      <c r="Q393" s="201">
        <v>0</v>
      </c>
      <c r="R393" s="201">
        <v>0</v>
      </c>
      <c r="S393" s="201">
        <v>0</v>
      </c>
      <c r="T393" s="201">
        <v>0</v>
      </c>
      <c r="U393" s="201">
        <v>0</v>
      </c>
      <c r="V393" s="202">
        <f t="shared" si="2"/>
        <v>0</v>
      </c>
      <c r="W393" s="221"/>
      <c r="AC393" s="202">
        <v>0</v>
      </c>
      <c r="AD393" s="202">
        <f t="shared" si="1"/>
        <v>0</v>
      </c>
    </row>
    <row r="394" spans="2:30" ht="11.25" customHeight="1" x14ac:dyDescent="0.2">
      <c r="B394" s="182"/>
      <c r="C394" s="217" t="s">
        <v>784</v>
      </c>
      <c r="D394" s="218" t="s">
        <v>74</v>
      </c>
      <c r="E394" s="219"/>
      <c r="F394" s="126">
        <v>0</v>
      </c>
      <c r="G394" s="220" t="s">
        <v>35</v>
      </c>
      <c r="H394" s="220" t="s">
        <v>35</v>
      </c>
      <c r="I394" s="201">
        <v>0</v>
      </c>
      <c r="J394" s="201">
        <v>0</v>
      </c>
      <c r="K394" s="201">
        <v>0</v>
      </c>
      <c r="L394" s="201">
        <v>0</v>
      </c>
      <c r="M394" s="201">
        <v>0</v>
      </c>
      <c r="N394" s="201">
        <v>0</v>
      </c>
      <c r="O394" s="201">
        <v>0</v>
      </c>
      <c r="P394" s="201">
        <v>0</v>
      </c>
      <c r="Q394" s="201">
        <v>0</v>
      </c>
      <c r="R394" s="201">
        <v>0</v>
      </c>
      <c r="S394" s="201">
        <v>0</v>
      </c>
      <c r="T394" s="201">
        <v>0</v>
      </c>
      <c r="U394" s="201">
        <v>0</v>
      </c>
      <c r="V394" s="202">
        <f t="shared" si="2"/>
        <v>0</v>
      </c>
      <c r="W394" s="221"/>
      <c r="AC394" s="202">
        <v>0</v>
      </c>
      <c r="AD394" s="202">
        <f t="shared" si="1"/>
        <v>0</v>
      </c>
    </row>
    <row r="395" spans="2:30" ht="11.25" customHeight="1" x14ac:dyDescent="0.2">
      <c r="B395" s="182"/>
      <c r="C395" s="217" t="s">
        <v>785</v>
      </c>
      <c r="D395" s="218" t="s">
        <v>74</v>
      </c>
      <c r="E395" s="219"/>
      <c r="F395" s="126">
        <v>0</v>
      </c>
      <c r="G395" s="220" t="s">
        <v>35</v>
      </c>
      <c r="H395" s="220" t="s">
        <v>35</v>
      </c>
      <c r="I395" s="201">
        <v>0</v>
      </c>
      <c r="J395" s="201">
        <v>0</v>
      </c>
      <c r="K395" s="201">
        <v>0</v>
      </c>
      <c r="L395" s="201">
        <v>0</v>
      </c>
      <c r="M395" s="201">
        <v>0</v>
      </c>
      <c r="N395" s="201">
        <v>0</v>
      </c>
      <c r="O395" s="201">
        <v>0</v>
      </c>
      <c r="P395" s="201">
        <v>0</v>
      </c>
      <c r="Q395" s="201">
        <v>0</v>
      </c>
      <c r="R395" s="201">
        <v>0</v>
      </c>
      <c r="S395" s="201">
        <v>0</v>
      </c>
      <c r="T395" s="201">
        <v>0</v>
      </c>
      <c r="U395" s="201">
        <v>0</v>
      </c>
      <c r="V395" s="202">
        <f t="shared" si="2"/>
        <v>0</v>
      </c>
      <c r="W395" s="221"/>
      <c r="AC395" s="202">
        <v>0</v>
      </c>
      <c r="AD395" s="202">
        <f t="shared" si="1"/>
        <v>0</v>
      </c>
    </row>
    <row r="396" spans="2:30" ht="11.25" customHeight="1" x14ac:dyDescent="0.2">
      <c r="B396" s="182"/>
      <c r="C396" s="217" t="s">
        <v>786</v>
      </c>
      <c r="D396" s="218" t="s">
        <v>74</v>
      </c>
      <c r="E396" s="219"/>
      <c r="F396" s="126">
        <v>0</v>
      </c>
      <c r="G396" s="220" t="s">
        <v>35</v>
      </c>
      <c r="H396" s="220" t="s">
        <v>35</v>
      </c>
      <c r="I396" s="201">
        <v>0</v>
      </c>
      <c r="J396" s="201">
        <v>0</v>
      </c>
      <c r="K396" s="201">
        <v>0</v>
      </c>
      <c r="L396" s="201">
        <v>0</v>
      </c>
      <c r="M396" s="201">
        <v>0</v>
      </c>
      <c r="N396" s="201">
        <v>0</v>
      </c>
      <c r="O396" s="201">
        <v>0</v>
      </c>
      <c r="P396" s="201">
        <v>0</v>
      </c>
      <c r="Q396" s="201">
        <v>0</v>
      </c>
      <c r="R396" s="201">
        <v>0</v>
      </c>
      <c r="S396" s="201">
        <v>0</v>
      </c>
      <c r="T396" s="201">
        <v>0</v>
      </c>
      <c r="U396" s="201">
        <v>0</v>
      </c>
      <c r="V396" s="202">
        <f t="shared" si="2"/>
        <v>0</v>
      </c>
      <c r="W396" s="221"/>
      <c r="AC396" s="202">
        <v>0</v>
      </c>
      <c r="AD396" s="202">
        <f t="shared" si="1"/>
        <v>0</v>
      </c>
    </row>
    <row r="397" spans="2:30" ht="11.25" customHeight="1" x14ac:dyDescent="0.2">
      <c r="B397" s="182"/>
      <c r="C397" s="217" t="s">
        <v>787</v>
      </c>
      <c r="D397" s="218" t="s">
        <v>74</v>
      </c>
      <c r="E397" s="219"/>
      <c r="F397" s="126">
        <v>0</v>
      </c>
      <c r="G397" s="220" t="s">
        <v>35</v>
      </c>
      <c r="H397" s="220" t="s">
        <v>35</v>
      </c>
      <c r="I397" s="201">
        <v>0</v>
      </c>
      <c r="J397" s="201">
        <v>0</v>
      </c>
      <c r="K397" s="201">
        <v>0</v>
      </c>
      <c r="L397" s="201">
        <v>0</v>
      </c>
      <c r="M397" s="201">
        <v>0</v>
      </c>
      <c r="N397" s="201">
        <v>0</v>
      </c>
      <c r="O397" s="201">
        <v>0</v>
      </c>
      <c r="P397" s="201">
        <v>0</v>
      </c>
      <c r="Q397" s="201">
        <v>0</v>
      </c>
      <c r="R397" s="201">
        <v>0</v>
      </c>
      <c r="S397" s="201">
        <v>0</v>
      </c>
      <c r="T397" s="201">
        <v>0</v>
      </c>
      <c r="U397" s="201">
        <v>0</v>
      </c>
      <c r="V397" s="202">
        <f t="shared" si="2"/>
        <v>0</v>
      </c>
      <c r="W397" s="221"/>
      <c r="AC397" s="202">
        <v>0</v>
      </c>
      <c r="AD397" s="202">
        <f t="shared" si="1"/>
        <v>0</v>
      </c>
    </row>
    <row r="398" spans="2:30" ht="11.25" customHeight="1" x14ac:dyDescent="0.2">
      <c r="B398" s="182"/>
      <c r="C398" s="217" t="s">
        <v>788</v>
      </c>
      <c r="D398" s="218" t="s">
        <v>74</v>
      </c>
      <c r="E398" s="219"/>
      <c r="F398" s="126">
        <v>0</v>
      </c>
      <c r="G398" s="220" t="s">
        <v>35</v>
      </c>
      <c r="H398" s="220" t="s">
        <v>35</v>
      </c>
      <c r="I398" s="201">
        <v>0</v>
      </c>
      <c r="J398" s="201">
        <v>0</v>
      </c>
      <c r="K398" s="201">
        <v>0</v>
      </c>
      <c r="L398" s="201">
        <v>0</v>
      </c>
      <c r="M398" s="201">
        <v>0</v>
      </c>
      <c r="N398" s="201">
        <v>0</v>
      </c>
      <c r="O398" s="201">
        <v>0</v>
      </c>
      <c r="P398" s="201">
        <v>0</v>
      </c>
      <c r="Q398" s="201">
        <v>0</v>
      </c>
      <c r="R398" s="201">
        <v>0</v>
      </c>
      <c r="S398" s="201">
        <v>0</v>
      </c>
      <c r="T398" s="201">
        <v>0</v>
      </c>
      <c r="U398" s="201">
        <v>0</v>
      </c>
      <c r="V398" s="202">
        <f t="shared" si="2"/>
        <v>0</v>
      </c>
      <c r="W398" s="221"/>
      <c r="AC398" s="202">
        <v>0</v>
      </c>
      <c r="AD398" s="202">
        <f t="shared" si="1"/>
        <v>0</v>
      </c>
    </row>
    <row r="399" spans="2:30" ht="11.25" customHeight="1" x14ac:dyDescent="0.2">
      <c r="B399" s="182"/>
      <c r="C399" s="217" t="s">
        <v>789</v>
      </c>
      <c r="D399" s="218" t="s">
        <v>74</v>
      </c>
      <c r="E399" s="219"/>
      <c r="F399" s="126">
        <v>0</v>
      </c>
      <c r="G399" s="220" t="s">
        <v>35</v>
      </c>
      <c r="H399" s="220" t="s">
        <v>35</v>
      </c>
      <c r="I399" s="201">
        <v>0</v>
      </c>
      <c r="J399" s="201">
        <v>0</v>
      </c>
      <c r="K399" s="201">
        <v>0</v>
      </c>
      <c r="L399" s="201">
        <v>0</v>
      </c>
      <c r="M399" s="201">
        <v>0</v>
      </c>
      <c r="N399" s="201">
        <v>0</v>
      </c>
      <c r="O399" s="201">
        <v>0</v>
      </c>
      <c r="P399" s="201">
        <v>0</v>
      </c>
      <c r="Q399" s="201">
        <v>0</v>
      </c>
      <c r="R399" s="201">
        <v>0</v>
      </c>
      <c r="S399" s="201">
        <v>0</v>
      </c>
      <c r="T399" s="201">
        <v>0</v>
      </c>
      <c r="U399" s="201">
        <v>0</v>
      </c>
      <c r="V399" s="202">
        <f t="shared" si="2"/>
        <v>0</v>
      </c>
      <c r="W399" s="221"/>
      <c r="AC399" s="202">
        <v>0</v>
      </c>
      <c r="AD399" s="202">
        <f t="shared" si="1"/>
        <v>0</v>
      </c>
    </row>
    <row r="400" spans="2:30" ht="11.25" customHeight="1" x14ac:dyDescent="0.2">
      <c r="B400" s="182"/>
      <c r="C400" s="217" t="s">
        <v>790</v>
      </c>
      <c r="D400" s="218" t="s">
        <v>74</v>
      </c>
      <c r="E400" s="219"/>
      <c r="F400" s="126">
        <v>0</v>
      </c>
      <c r="G400" s="220" t="s">
        <v>35</v>
      </c>
      <c r="H400" s="220" t="s">
        <v>35</v>
      </c>
      <c r="I400" s="201">
        <v>0</v>
      </c>
      <c r="J400" s="201">
        <v>0</v>
      </c>
      <c r="K400" s="201">
        <v>0</v>
      </c>
      <c r="L400" s="201">
        <v>0</v>
      </c>
      <c r="M400" s="201">
        <v>0</v>
      </c>
      <c r="N400" s="201">
        <v>0</v>
      </c>
      <c r="O400" s="201">
        <v>0</v>
      </c>
      <c r="P400" s="201">
        <v>0</v>
      </c>
      <c r="Q400" s="201">
        <v>0</v>
      </c>
      <c r="R400" s="201">
        <v>0</v>
      </c>
      <c r="S400" s="201">
        <v>0</v>
      </c>
      <c r="T400" s="201">
        <v>0</v>
      </c>
      <c r="U400" s="201">
        <v>0</v>
      </c>
      <c r="V400" s="202">
        <f t="shared" si="2"/>
        <v>0</v>
      </c>
      <c r="W400" s="221"/>
      <c r="AC400" s="202">
        <v>0</v>
      </c>
      <c r="AD400" s="202">
        <f t="shared" si="1"/>
        <v>0</v>
      </c>
    </row>
    <row r="401" spans="2:30" ht="11.25" customHeight="1" x14ac:dyDescent="0.2">
      <c r="B401" s="182"/>
      <c r="C401" s="217" t="s">
        <v>791</v>
      </c>
      <c r="D401" s="218" t="s">
        <v>74</v>
      </c>
      <c r="E401" s="219"/>
      <c r="F401" s="126">
        <v>0</v>
      </c>
      <c r="G401" s="220" t="s">
        <v>35</v>
      </c>
      <c r="H401" s="220" t="s">
        <v>35</v>
      </c>
      <c r="I401" s="201">
        <v>0</v>
      </c>
      <c r="J401" s="201">
        <v>0</v>
      </c>
      <c r="K401" s="201">
        <v>0</v>
      </c>
      <c r="L401" s="201">
        <v>0</v>
      </c>
      <c r="M401" s="201">
        <v>0</v>
      </c>
      <c r="N401" s="201">
        <v>0</v>
      </c>
      <c r="O401" s="201">
        <v>0</v>
      </c>
      <c r="P401" s="201">
        <v>0</v>
      </c>
      <c r="Q401" s="201">
        <v>0</v>
      </c>
      <c r="R401" s="201">
        <v>0</v>
      </c>
      <c r="S401" s="201">
        <v>0</v>
      </c>
      <c r="T401" s="201">
        <v>0</v>
      </c>
      <c r="U401" s="201">
        <v>0</v>
      </c>
      <c r="V401" s="202">
        <f t="shared" si="2"/>
        <v>0</v>
      </c>
      <c r="W401" s="221"/>
      <c r="AC401" s="202">
        <v>0</v>
      </c>
      <c r="AD401" s="202">
        <f t="shared" si="1"/>
        <v>0</v>
      </c>
    </row>
    <row r="402" spans="2:30" ht="11.25" customHeight="1" x14ac:dyDescent="0.2">
      <c r="B402" s="182"/>
      <c r="C402" s="217" t="s">
        <v>792</v>
      </c>
      <c r="D402" s="218" t="s">
        <v>74</v>
      </c>
      <c r="E402" s="219"/>
      <c r="F402" s="126">
        <v>0</v>
      </c>
      <c r="G402" s="220" t="s">
        <v>35</v>
      </c>
      <c r="H402" s="220" t="s">
        <v>35</v>
      </c>
      <c r="I402" s="201">
        <v>0</v>
      </c>
      <c r="J402" s="201">
        <v>0</v>
      </c>
      <c r="K402" s="201">
        <v>0</v>
      </c>
      <c r="L402" s="201">
        <v>0</v>
      </c>
      <c r="M402" s="201">
        <v>0</v>
      </c>
      <c r="N402" s="201">
        <v>0</v>
      </c>
      <c r="O402" s="201">
        <v>0</v>
      </c>
      <c r="P402" s="201">
        <v>0</v>
      </c>
      <c r="Q402" s="201">
        <v>0</v>
      </c>
      <c r="R402" s="201">
        <v>0</v>
      </c>
      <c r="S402" s="201">
        <v>0</v>
      </c>
      <c r="T402" s="201">
        <v>0</v>
      </c>
      <c r="U402" s="201">
        <v>0</v>
      </c>
      <c r="V402" s="202">
        <f t="shared" si="2"/>
        <v>0</v>
      </c>
      <c r="W402" s="221"/>
      <c r="AC402" s="202">
        <v>0</v>
      </c>
      <c r="AD402" s="202">
        <f t="shared" si="1"/>
        <v>0</v>
      </c>
    </row>
    <row r="403" spans="2:30" ht="11.25" customHeight="1" x14ac:dyDescent="0.2">
      <c r="B403" s="182"/>
      <c r="C403" s="217" t="s">
        <v>793</v>
      </c>
      <c r="D403" s="218" t="s">
        <v>74</v>
      </c>
      <c r="E403" s="219"/>
      <c r="F403" s="126">
        <v>0</v>
      </c>
      <c r="G403" s="220" t="s">
        <v>35</v>
      </c>
      <c r="H403" s="220" t="s">
        <v>35</v>
      </c>
      <c r="I403" s="201">
        <v>0</v>
      </c>
      <c r="J403" s="201">
        <v>0</v>
      </c>
      <c r="K403" s="201">
        <v>0</v>
      </c>
      <c r="L403" s="201">
        <v>0</v>
      </c>
      <c r="M403" s="201">
        <v>0</v>
      </c>
      <c r="N403" s="201">
        <v>0</v>
      </c>
      <c r="O403" s="201">
        <v>0</v>
      </c>
      <c r="P403" s="201">
        <v>0</v>
      </c>
      <c r="Q403" s="201">
        <v>0</v>
      </c>
      <c r="R403" s="201">
        <v>0</v>
      </c>
      <c r="S403" s="201">
        <v>0</v>
      </c>
      <c r="T403" s="201">
        <v>0</v>
      </c>
      <c r="U403" s="201">
        <v>0</v>
      </c>
      <c r="V403" s="202">
        <f t="shared" si="2"/>
        <v>0</v>
      </c>
      <c r="W403" s="221"/>
      <c r="AC403" s="202">
        <v>0</v>
      </c>
      <c r="AD403" s="202">
        <f t="shared" si="1"/>
        <v>0</v>
      </c>
    </row>
    <row r="404" spans="2:30" ht="11.25" customHeight="1" x14ac:dyDescent="0.2">
      <c r="B404" s="182"/>
      <c r="C404" s="217" t="s">
        <v>794</v>
      </c>
      <c r="D404" s="218" t="s">
        <v>74</v>
      </c>
      <c r="E404" s="219"/>
      <c r="F404" s="126">
        <v>0</v>
      </c>
      <c r="G404" s="220" t="s">
        <v>35</v>
      </c>
      <c r="H404" s="220" t="s">
        <v>35</v>
      </c>
      <c r="I404" s="201">
        <v>0</v>
      </c>
      <c r="J404" s="201">
        <v>0</v>
      </c>
      <c r="K404" s="201">
        <v>0</v>
      </c>
      <c r="L404" s="201">
        <v>0</v>
      </c>
      <c r="M404" s="201">
        <v>0</v>
      </c>
      <c r="N404" s="201">
        <v>0</v>
      </c>
      <c r="O404" s="201">
        <v>0</v>
      </c>
      <c r="P404" s="201">
        <v>0</v>
      </c>
      <c r="Q404" s="201">
        <v>0</v>
      </c>
      <c r="R404" s="201">
        <v>0</v>
      </c>
      <c r="S404" s="201">
        <v>0</v>
      </c>
      <c r="T404" s="201">
        <v>0</v>
      </c>
      <c r="U404" s="201">
        <v>0</v>
      </c>
      <c r="V404" s="202">
        <f t="shared" si="2"/>
        <v>0</v>
      </c>
      <c r="W404" s="221"/>
      <c r="AC404" s="202">
        <v>0</v>
      </c>
      <c r="AD404" s="202">
        <f t="shared" si="1"/>
        <v>0</v>
      </c>
    </row>
    <row r="405" spans="2:30" ht="11.25" customHeight="1" x14ac:dyDescent="0.2">
      <c r="B405" s="182"/>
      <c r="C405" s="217" t="s">
        <v>795</v>
      </c>
      <c r="D405" s="218" t="s">
        <v>74</v>
      </c>
      <c r="E405" s="219"/>
      <c r="F405" s="126">
        <v>0</v>
      </c>
      <c r="G405" s="220" t="s">
        <v>35</v>
      </c>
      <c r="H405" s="220" t="s">
        <v>35</v>
      </c>
      <c r="I405" s="201">
        <v>0</v>
      </c>
      <c r="J405" s="201">
        <v>0</v>
      </c>
      <c r="K405" s="201">
        <v>0</v>
      </c>
      <c r="L405" s="201">
        <v>0</v>
      </c>
      <c r="M405" s="201">
        <v>0</v>
      </c>
      <c r="N405" s="201">
        <v>0</v>
      </c>
      <c r="O405" s="201">
        <v>0</v>
      </c>
      <c r="P405" s="201">
        <v>0</v>
      </c>
      <c r="Q405" s="201">
        <v>0</v>
      </c>
      <c r="R405" s="201">
        <v>0</v>
      </c>
      <c r="S405" s="201">
        <v>0</v>
      </c>
      <c r="T405" s="201">
        <v>0</v>
      </c>
      <c r="U405" s="201">
        <v>0</v>
      </c>
      <c r="V405" s="202">
        <f t="shared" si="2"/>
        <v>0</v>
      </c>
      <c r="W405" s="221"/>
      <c r="AC405" s="202">
        <v>0</v>
      </c>
      <c r="AD405" s="202">
        <f t="shared" si="1"/>
        <v>0</v>
      </c>
    </row>
    <row r="406" spans="2:30" ht="11.25" customHeight="1" x14ac:dyDescent="0.2">
      <c r="B406" s="182"/>
      <c r="C406" s="224" t="s">
        <v>796</v>
      </c>
      <c r="D406" s="225" t="s">
        <v>74</v>
      </c>
      <c r="E406" s="219"/>
      <c r="F406" s="226">
        <v>0</v>
      </c>
      <c r="G406" s="228" t="s">
        <v>35</v>
      </c>
      <c r="H406" s="228" t="s">
        <v>35</v>
      </c>
      <c r="I406" s="201">
        <v>0</v>
      </c>
      <c r="J406" s="201">
        <v>0</v>
      </c>
      <c r="K406" s="201">
        <v>0</v>
      </c>
      <c r="L406" s="201">
        <v>0</v>
      </c>
      <c r="M406" s="201">
        <v>0</v>
      </c>
      <c r="N406" s="201">
        <v>0</v>
      </c>
      <c r="O406" s="201">
        <v>0</v>
      </c>
      <c r="P406" s="201">
        <v>0</v>
      </c>
      <c r="Q406" s="201">
        <v>0</v>
      </c>
      <c r="R406" s="201">
        <v>0</v>
      </c>
      <c r="S406" s="201">
        <v>0</v>
      </c>
      <c r="T406" s="201">
        <v>0</v>
      </c>
      <c r="U406" s="201">
        <v>0</v>
      </c>
      <c r="V406" s="227">
        <f t="shared" si="2"/>
        <v>0</v>
      </c>
      <c r="W406" s="221"/>
      <c r="AC406" s="227">
        <v>0</v>
      </c>
      <c r="AD406" s="227">
        <f t="shared" si="1"/>
        <v>0</v>
      </c>
    </row>
    <row r="407" spans="2:30" ht="11.25" customHeight="1" x14ac:dyDescent="0.2">
      <c r="B407" s="182"/>
      <c r="C407" s="210" t="s">
        <v>200</v>
      </c>
      <c r="D407" s="113" t="s">
        <v>74</v>
      </c>
      <c r="E407" s="219"/>
      <c r="F407" s="212"/>
      <c r="G407" s="213" t="s">
        <v>35</v>
      </c>
      <c r="H407" s="213" t="s">
        <v>35</v>
      </c>
      <c r="I407" s="222"/>
      <c r="J407" s="222"/>
      <c r="K407" s="222"/>
      <c r="L407" s="222"/>
      <c r="M407" s="222"/>
      <c r="N407" s="222"/>
      <c r="O407" s="222"/>
      <c r="P407" s="222"/>
      <c r="Q407" s="222"/>
      <c r="R407" s="222"/>
      <c r="S407" s="222"/>
      <c r="T407" s="222"/>
      <c r="U407" s="222"/>
      <c r="V407" s="215"/>
      <c r="W407" s="221"/>
      <c r="AC407" s="215"/>
      <c r="AD407" s="215"/>
    </row>
    <row r="408" spans="2:30" ht="11.25" customHeight="1" x14ac:dyDescent="0.2">
      <c r="B408" s="182"/>
      <c r="C408" s="217" t="s">
        <v>797</v>
      </c>
      <c r="D408" s="218" t="s">
        <v>74</v>
      </c>
      <c r="E408" s="219"/>
      <c r="F408" s="126">
        <v>0</v>
      </c>
      <c r="G408" s="220" t="s">
        <v>35</v>
      </c>
      <c r="H408" s="220" t="s">
        <v>35</v>
      </c>
      <c r="I408" s="201">
        <v>0</v>
      </c>
      <c r="J408" s="201">
        <v>0</v>
      </c>
      <c r="K408" s="201">
        <v>0</v>
      </c>
      <c r="L408" s="201">
        <v>0</v>
      </c>
      <c r="M408" s="201">
        <v>0</v>
      </c>
      <c r="N408" s="201">
        <v>0</v>
      </c>
      <c r="O408" s="201">
        <v>0</v>
      </c>
      <c r="P408" s="201">
        <v>0</v>
      </c>
      <c r="Q408" s="201">
        <v>0</v>
      </c>
      <c r="R408" s="201">
        <v>0</v>
      </c>
      <c r="S408" s="201">
        <v>0</v>
      </c>
      <c r="T408" s="201">
        <v>0</v>
      </c>
      <c r="U408" s="201">
        <v>0</v>
      </c>
      <c r="V408" s="202">
        <f t="shared" si="2"/>
        <v>0</v>
      </c>
      <c r="W408" s="229"/>
      <c r="AC408" s="202">
        <v>0</v>
      </c>
      <c r="AD408" s="202">
        <f t="shared" si="1"/>
        <v>0</v>
      </c>
    </row>
    <row r="409" spans="2:30" ht="11.25" customHeight="1" x14ac:dyDescent="0.2">
      <c r="B409" s="182"/>
      <c r="C409" s="217" t="s">
        <v>798</v>
      </c>
      <c r="D409" s="218" t="s">
        <v>74</v>
      </c>
      <c r="E409" s="219"/>
      <c r="F409" s="126">
        <v>0</v>
      </c>
      <c r="G409" s="220" t="s">
        <v>35</v>
      </c>
      <c r="H409" s="220" t="s">
        <v>35</v>
      </c>
      <c r="I409" s="201">
        <v>0</v>
      </c>
      <c r="J409" s="201">
        <v>0</v>
      </c>
      <c r="K409" s="201">
        <v>0</v>
      </c>
      <c r="L409" s="201">
        <v>0</v>
      </c>
      <c r="M409" s="201">
        <v>0</v>
      </c>
      <c r="N409" s="201">
        <v>0</v>
      </c>
      <c r="O409" s="201">
        <v>0</v>
      </c>
      <c r="P409" s="201">
        <v>0</v>
      </c>
      <c r="Q409" s="201">
        <v>0</v>
      </c>
      <c r="R409" s="201">
        <v>0</v>
      </c>
      <c r="S409" s="201">
        <v>0</v>
      </c>
      <c r="T409" s="201">
        <v>0</v>
      </c>
      <c r="U409" s="201">
        <v>0</v>
      </c>
      <c r="V409" s="202">
        <f t="shared" si="2"/>
        <v>0</v>
      </c>
      <c r="W409" s="229"/>
      <c r="AC409" s="202">
        <v>0</v>
      </c>
      <c r="AD409" s="202">
        <f t="shared" si="1"/>
        <v>0</v>
      </c>
    </row>
    <row r="410" spans="2:30" ht="11.25" customHeight="1" x14ac:dyDescent="0.2">
      <c r="B410" s="182"/>
      <c r="C410" s="217" t="s">
        <v>799</v>
      </c>
      <c r="D410" s="218" t="s">
        <v>74</v>
      </c>
      <c r="E410" s="219"/>
      <c r="F410" s="126">
        <v>0</v>
      </c>
      <c r="G410" s="220" t="s">
        <v>35</v>
      </c>
      <c r="H410" s="220" t="s">
        <v>35</v>
      </c>
      <c r="I410" s="201">
        <v>0</v>
      </c>
      <c r="J410" s="201">
        <v>0</v>
      </c>
      <c r="K410" s="201">
        <v>0</v>
      </c>
      <c r="L410" s="201">
        <v>0</v>
      </c>
      <c r="M410" s="201">
        <v>0</v>
      </c>
      <c r="N410" s="201">
        <v>0</v>
      </c>
      <c r="O410" s="201">
        <v>0</v>
      </c>
      <c r="P410" s="201">
        <v>0</v>
      </c>
      <c r="Q410" s="201">
        <v>0</v>
      </c>
      <c r="R410" s="201">
        <v>0</v>
      </c>
      <c r="S410" s="201">
        <v>0</v>
      </c>
      <c r="T410" s="201">
        <v>0</v>
      </c>
      <c r="U410" s="201">
        <v>0</v>
      </c>
      <c r="V410" s="202">
        <f t="shared" si="2"/>
        <v>0</v>
      </c>
      <c r="W410" s="229"/>
      <c r="AC410" s="202">
        <v>0</v>
      </c>
      <c r="AD410" s="202">
        <f t="shared" si="1"/>
        <v>0</v>
      </c>
    </row>
    <row r="411" spans="2:30" ht="11.25" customHeight="1" x14ac:dyDescent="0.2">
      <c r="B411" s="182"/>
      <c r="C411" s="217" t="s">
        <v>800</v>
      </c>
      <c r="D411" s="218" t="s">
        <v>74</v>
      </c>
      <c r="E411" s="219"/>
      <c r="F411" s="126">
        <v>0</v>
      </c>
      <c r="G411" s="220" t="s">
        <v>35</v>
      </c>
      <c r="H411" s="220" t="s">
        <v>35</v>
      </c>
      <c r="I411" s="201">
        <v>0</v>
      </c>
      <c r="J411" s="201">
        <v>0</v>
      </c>
      <c r="K411" s="201">
        <v>0</v>
      </c>
      <c r="L411" s="201">
        <v>0</v>
      </c>
      <c r="M411" s="201">
        <v>0</v>
      </c>
      <c r="N411" s="201">
        <v>0</v>
      </c>
      <c r="O411" s="201">
        <v>0</v>
      </c>
      <c r="P411" s="201">
        <v>0</v>
      </c>
      <c r="Q411" s="201">
        <v>0</v>
      </c>
      <c r="R411" s="201">
        <v>0</v>
      </c>
      <c r="S411" s="201">
        <v>0</v>
      </c>
      <c r="T411" s="201">
        <v>0</v>
      </c>
      <c r="U411" s="201">
        <v>0</v>
      </c>
      <c r="V411" s="202">
        <f t="shared" si="2"/>
        <v>0</v>
      </c>
      <c r="W411" s="229"/>
      <c r="AC411" s="202">
        <v>0</v>
      </c>
      <c r="AD411" s="202">
        <f t="shared" si="1"/>
        <v>0</v>
      </c>
    </row>
    <row r="412" spans="2:30" ht="11.25" customHeight="1" x14ac:dyDescent="0.2">
      <c r="B412" s="182"/>
      <c r="C412" s="217" t="s">
        <v>801</v>
      </c>
      <c r="D412" s="218" t="s">
        <v>74</v>
      </c>
      <c r="E412" s="219"/>
      <c r="F412" s="126">
        <v>0</v>
      </c>
      <c r="G412" s="220" t="s">
        <v>35</v>
      </c>
      <c r="H412" s="220" t="s">
        <v>35</v>
      </c>
      <c r="I412" s="201">
        <v>0</v>
      </c>
      <c r="J412" s="201">
        <v>0</v>
      </c>
      <c r="K412" s="201">
        <v>0</v>
      </c>
      <c r="L412" s="201">
        <v>0</v>
      </c>
      <c r="M412" s="201">
        <v>0</v>
      </c>
      <c r="N412" s="201">
        <v>0</v>
      </c>
      <c r="O412" s="201">
        <v>0</v>
      </c>
      <c r="P412" s="201">
        <v>0</v>
      </c>
      <c r="Q412" s="201">
        <v>0</v>
      </c>
      <c r="R412" s="201">
        <v>0</v>
      </c>
      <c r="S412" s="201">
        <v>0</v>
      </c>
      <c r="T412" s="201">
        <v>0</v>
      </c>
      <c r="U412" s="201">
        <v>0</v>
      </c>
      <c r="V412" s="202">
        <f t="shared" si="2"/>
        <v>0</v>
      </c>
      <c r="W412" s="229"/>
      <c r="AC412" s="202">
        <v>0</v>
      </c>
      <c r="AD412" s="202">
        <f t="shared" si="1"/>
        <v>0</v>
      </c>
    </row>
    <row r="413" spans="2:30" ht="11.25" customHeight="1" x14ac:dyDescent="0.2">
      <c r="B413" s="230"/>
      <c r="C413" s="217" t="s">
        <v>803</v>
      </c>
      <c r="D413" s="218" t="s">
        <v>74</v>
      </c>
      <c r="E413" s="231"/>
      <c r="F413" s="126">
        <v>0</v>
      </c>
      <c r="G413" s="220" t="s">
        <v>35</v>
      </c>
      <c r="H413" s="220" t="s">
        <v>35</v>
      </c>
      <c r="I413" s="201">
        <v>0</v>
      </c>
      <c r="J413" s="201">
        <v>0</v>
      </c>
      <c r="K413" s="201">
        <v>0</v>
      </c>
      <c r="L413" s="201">
        <v>0</v>
      </c>
      <c r="M413" s="201">
        <v>0</v>
      </c>
      <c r="N413" s="201">
        <v>0</v>
      </c>
      <c r="O413" s="201">
        <v>0</v>
      </c>
      <c r="P413" s="201">
        <v>0</v>
      </c>
      <c r="Q413" s="201">
        <v>0</v>
      </c>
      <c r="R413" s="201">
        <v>0</v>
      </c>
      <c r="S413" s="201">
        <v>0</v>
      </c>
      <c r="T413" s="201">
        <v>0</v>
      </c>
      <c r="U413" s="201">
        <v>0</v>
      </c>
      <c r="V413" s="202">
        <f t="shared" si="2"/>
        <v>0</v>
      </c>
      <c r="W413" s="229"/>
      <c r="AC413" s="202">
        <v>0</v>
      </c>
      <c r="AD413" s="202">
        <f t="shared" si="1"/>
        <v>0</v>
      </c>
    </row>
    <row r="414" spans="2:30" x14ac:dyDescent="0.2">
      <c r="B414" s="176" t="s">
        <v>658</v>
      </c>
      <c r="C414" s="88" t="s">
        <v>658</v>
      </c>
      <c r="D414" s="218" t="s">
        <v>74</v>
      </c>
      <c r="E414" s="117" t="s">
        <v>659</v>
      </c>
      <c r="F414" s="126">
        <v>218009.60999999993</v>
      </c>
      <c r="G414" s="185">
        <v>-27247.02</v>
      </c>
      <c r="H414" s="185">
        <v>3717.5978672731585</v>
      </c>
      <c r="I414" s="185">
        <v>0</v>
      </c>
      <c r="J414" s="185">
        <v>-69.97</v>
      </c>
      <c r="K414" s="185">
        <v>0</v>
      </c>
      <c r="L414" s="185">
        <v>0</v>
      </c>
      <c r="M414" s="185">
        <v>0</v>
      </c>
      <c r="N414" s="185">
        <v>0</v>
      </c>
      <c r="O414" s="185">
        <v>1753.4599999999919</v>
      </c>
      <c r="P414" s="185">
        <v>31.320000000000164</v>
      </c>
      <c r="Q414" s="185">
        <v>0</v>
      </c>
      <c r="R414" s="185">
        <v>0</v>
      </c>
      <c r="S414" s="185">
        <v>0</v>
      </c>
      <c r="T414" s="185">
        <v>0</v>
      </c>
      <c r="U414" s="185">
        <v>0</v>
      </c>
      <c r="V414" s="186">
        <f>SUM(F414:U416)</f>
        <v>216616.34786727311</v>
      </c>
      <c r="W414" s="232" t="s">
        <v>289</v>
      </c>
      <c r="AC414" s="186">
        <v>216616.34786727314</v>
      </c>
      <c r="AD414" s="186">
        <f t="shared" si="1"/>
        <v>0</v>
      </c>
    </row>
    <row r="415" spans="2:30" x14ac:dyDescent="0.2">
      <c r="B415" s="182"/>
      <c r="C415" s="93"/>
      <c r="D415" s="218" t="s">
        <v>74</v>
      </c>
      <c r="E415" s="117" t="s">
        <v>660</v>
      </c>
      <c r="F415" s="126">
        <v>16324.5</v>
      </c>
      <c r="G415" s="188"/>
      <c r="H415" s="188"/>
      <c r="I415" s="188"/>
      <c r="J415" s="188"/>
      <c r="K415" s="188"/>
      <c r="L415" s="188"/>
      <c r="M415" s="188"/>
      <c r="N415" s="188"/>
      <c r="O415" s="188"/>
      <c r="P415" s="188"/>
      <c r="Q415" s="188"/>
      <c r="R415" s="188"/>
      <c r="S415" s="188"/>
      <c r="T415" s="188"/>
      <c r="U415" s="188"/>
      <c r="V415" s="189"/>
      <c r="W415" s="232"/>
      <c r="AC415" s="189"/>
      <c r="AD415" s="189"/>
    </row>
    <row r="416" spans="2:30" x14ac:dyDescent="0.2">
      <c r="B416" s="230"/>
      <c r="C416" s="98"/>
      <c r="D416" s="218" t="s">
        <v>74</v>
      </c>
      <c r="E416" s="117" t="s">
        <v>661</v>
      </c>
      <c r="F416" s="126">
        <v>4096.8500000000004</v>
      </c>
      <c r="G416" s="191"/>
      <c r="H416" s="191"/>
      <c r="I416" s="191"/>
      <c r="J416" s="191"/>
      <c r="K416" s="191"/>
      <c r="L416" s="191"/>
      <c r="M416" s="191"/>
      <c r="N416" s="191"/>
      <c r="O416" s="191"/>
      <c r="P416" s="191"/>
      <c r="Q416" s="191"/>
      <c r="R416" s="191"/>
      <c r="S416" s="191"/>
      <c r="T416" s="191"/>
      <c r="U416" s="191"/>
      <c r="V416" s="192"/>
      <c r="W416" s="232"/>
      <c r="AC416" s="192"/>
      <c r="AD416" s="192"/>
    </row>
    <row r="417" spans="2:30" ht="30" customHeight="1" x14ac:dyDescent="0.2">
      <c r="B417" s="82" t="s">
        <v>662</v>
      </c>
      <c r="C417" s="82" t="s">
        <v>662</v>
      </c>
      <c r="D417" s="81" t="s">
        <v>74</v>
      </c>
      <c r="E417" s="233" t="s">
        <v>35</v>
      </c>
      <c r="F417" s="198">
        <v>9559.18</v>
      </c>
      <c r="G417" s="234" t="s">
        <v>35</v>
      </c>
      <c r="H417" s="179">
        <f>-SUM(G7:H414)</f>
        <v>152914.99629971854</v>
      </c>
      <c r="I417" s="179">
        <v>0</v>
      </c>
      <c r="J417" s="179">
        <v>0</v>
      </c>
      <c r="K417" s="179">
        <v>0</v>
      </c>
      <c r="L417" s="179">
        <v>0</v>
      </c>
      <c r="M417" s="179">
        <v>0</v>
      </c>
      <c r="N417" s="179">
        <v>0</v>
      </c>
      <c r="O417" s="179">
        <v>0</v>
      </c>
      <c r="P417" s="179">
        <v>0</v>
      </c>
      <c r="Q417" s="179">
        <v>0</v>
      </c>
      <c r="R417" s="179">
        <v>0</v>
      </c>
      <c r="S417" s="179">
        <v>0</v>
      </c>
      <c r="T417" s="179">
        <v>0</v>
      </c>
      <c r="U417" s="179">
        <v>0</v>
      </c>
      <c r="V417" s="198">
        <f>SUM(F417:U417)</f>
        <v>162474.17629971853</v>
      </c>
      <c r="W417" s="232" t="s">
        <v>38</v>
      </c>
      <c r="AC417" s="198">
        <v>162474.17629971859</v>
      </c>
      <c r="AD417" s="198">
        <f t="shared" si="1"/>
        <v>0</v>
      </c>
    </row>
    <row r="418" spans="2:30" x14ac:dyDescent="0.2">
      <c r="B418" s="235" t="s">
        <v>35</v>
      </c>
      <c r="C418" s="236" t="s">
        <v>663</v>
      </c>
      <c r="D418" s="218" t="s">
        <v>74</v>
      </c>
      <c r="E418" s="218"/>
      <c r="F418" s="237"/>
      <c r="G418" s="218"/>
      <c r="H418" s="218"/>
      <c r="I418" s="218"/>
      <c r="J418" s="218"/>
      <c r="K418" s="218"/>
      <c r="L418" s="218"/>
      <c r="M418" s="218"/>
      <c r="N418" s="218"/>
      <c r="O418" s="218"/>
      <c r="P418" s="218"/>
      <c r="Q418" s="218"/>
      <c r="R418" s="218"/>
      <c r="S418" s="218"/>
      <c r="T418" s="218"/>
      <c r="U418" s="218"/>
      <c r="V418" s="238" t="s">
        <v>35</v>
      </c>
      <c r="W418" s="239" t="s">
        <v>664</v>
      </c>
      <c r="AC418" s="238"/>
      <c r="AD418" s="238"/>
    </row>
    <row r="419" spans="2:30" x14ac:dyDescent="0.2">
      <c r="B419" s="240" t="s">
        <v>39</v>
      </c>
      <c r="C419" s="241"/>
      <c r="D419" s="241"/>
      <c r="E419" s="242"/>
      <c r="F419" s="212">
        <f t="shared" ref="F419:V419" si="3">+SUM(F7:F418)</f>
        <v>2043354.79</v>
      </c>
      <c r="G419" s="243">
        <f t="shared" si="3"/>
        <v>-203174.81999999998</v>
      </c>
      <c r="H419" s="243">
        <f t="shared" si="3"/>
        <v>203174.81999999995</v>
      </c>
      <c r="I419" s="243">
        <f t="shared" si="3"/>
        <v>1.1368683772161603E-13</v>
      </c>
      <c r="J419" s="243">
        <f t="shared" si="3"/>
        <v>0</v>
      </c>
      <c r="K419" s="243">
        <f t="shared" si="3"/>
        <v>-1.7763568394002505E-14</v>
      </c>
      <c r="L419" s="243">
        <f t="shared" si="3"/>
        <v>0</v>
      </c>
      <c r="M419" s="243">
        <f t="shared" si="3"/>
        <v>0</v>
      </c>
      <c r="N419" s="243">
        <f t="shared" si="3"/>
        <v>0</v>
      </c>
      <c r="O419" s="243">
        <f t="shared" si="3"/>
        <v>-8.7311491370201111E-11</v>
      </c>
      <c r="P419" s="243">
        <f t="shared" si="3"/>
        <v>0</v>
      </c>
      <c r="Q419" s="243">
        <f t="shared" si="3"/>
        <v>0</v>
      </c>
      <c r="R419" s="243">
        <f t="shared" si="3"/>
        <v>0</v>
      </c>
      <c r="S419" s="243">
        <f t="shared" si="3"/>
        <v>0</v>
      </c>
      <c r="T419" s="243">
        <f t="shared" si="3"/>
        <v>0</v>
      </c>
      <c r="U419" s="243">
        <f t="shared" si="3"/>
        <v>0</v>
      </c>
      <c r="V419" s="212">
        <f t="shared" si="3"/>
        <v>2043354.7899999996</v>
      </c>
      <c r="W419" s="239"/>
      <c r="AC419" s="212">
        <f>+SUM(AC7:AC418)</f>
        <v>2043354.79</v>
      </c>
      <c r="AD419" s="244">
        <f>+SUM(AD7:AD418)</f>
        <v>0</v>
      </c>
    </row>
    <row r="421" spans="2:30" x14ac:dyDescent="0.2">
      <c r="E421" s="125" t="s">
        <v>230</v>
      </c>
      <c r="F421" s="39">
        <v>2043354.7900000005</v>
      </c>
      <c r="V421" s="39">
        <v>1880880.6137002809</v>
      </c>
      <c r="W421" s="48" t="s">
        <v>42</v>
      </c>
    </row>
    <row r="422" spans="2:30" x14ac:dyDescent="0.2">
      <c r="E422" s="49" t="s">
        <v>43</v>
      </c>
      <c r="F422" s="50">
        <f>F419-F421</f>
        <v>0</v>
      </c>
      <c r="V422" s="39">
        <v>162474.17629971859</v>
      </c>
      <c r="W422" s="48" t="s">
        <v>231</v>
      </c>
    </row>
    <row r="423" spans="2:30" x14ac:dyDescent="0.2">
      <c r="V423" s="50">
        <f>+V419-SUM(V421:V422)</f>
        <v>0</v>
      </c>
      <c r="W423" s="129" t="s">
        <v>43</v>
      </c>
    </row>
    <row r="424" spans="2:30" x14ac:dyDescent="0.2">
      <c r="V424" s="164"/>
      <c r="W424" s="129"/>
    </row>
    <row r="425" spans="2:30" x14ac:dyDescent="0.2">
      <c r="B425" s="245" t="s">
        <v>44</v>
      </c>
      <c r="C425" s="55" t="s">
        <v>45</v>
      </c>
      <c r="D425" s="131"/>
      <c r="E425" s="131"/>
      <c r="F425" s="131"/>
      <c r="G425" s="131"/>
      <c r="H425" s="131"/>
      <c r="I425" s="131"/>
      <c r="J425" s="131"/>
      <c r="K425" s="131"/>
      <c r="L425" s="131"/>
      <c r="M425" s="131"/>
      <c r="N425" s="131"/>
      <c r="O425" s="131"/>
      <c r="P425" s="131"/>
      <c r="Q425" s="131"/>
      <c r="R425" s="131"/>
      <c r="S425" s="131"/>
      <c r="T425" s="131"/>
      <c r="U425" s="131"/>
      <c r="V425" s="131"/>
      <c r="W425" s="246"/>
    </row>
    <row r="426" spans="2:30" x14ac:dyDescent="0.2">
      <c r="B426" s="247" t="s">
        <v>26</v>
      </c>
      <c r="C426" s="1" t="s">
        <v>665</v>
      </c>
      <c r="W426" s="62"/>
    </row>
    <row r="427" spans="2:30" x14ac:dyDescent="0.2">
      <c r="B427" s="247" t="s">
        <v>47</v>
      </c>
      <c r="C427" s="1" t="s">
        <v>666</v>
      </c>
      <c r="W427" s="62"/>
    </row>
    <row r="428" spans="2:30" x14ac:dyDescent="0.2">
      <c r="B428" s="247"/>
      <c r="C428" s="1" t="s">
        <v>667</v>
      </c>
      <c r="W428" s="62"/>
    </row>
    <row r="429" spans="2:30" x14ac:dyDescent="0.2">
      <c r="B429" s="247"/>
      <c r="C429" s="1" t="s">
        <v>668</v>
      </c>
      <c r="W429" s="62"/>
    </row>
    <row r="430" spans="2:30" x14ac:dyDescent="0.2">
      <c r="B430" s="247" t="s">
        <v>27</v>
      </c>
      <c r="C430" s="1" t="s">
        <v>669</v>
      </c>
      <c r="W430" s="62"/>
    </row>
    <row r="431" spans="2:30" x14ac:dyDescent="0.2">
      <c r="B431" s="247"/>
      <c r="C431" s="1" t="s">
        <v>670</v>
      </c>
      <c r="W431" s="62"/>
    </row>
    <row r="432" spans="2:30" x14ac:dyDescent="0.2">
      <c r="B432" s="247"/>
      <c r="C432" s="1" t="s">
        <v>671</v>
      </c>
      <c r="W432" s="62"/>
    </row>
    <row r="433" spans="2:23" x14ac:dyDescent="0.2">
      <c r="B433" s="247"/>
      <c r="C433" s="1" t="s">
        <v>668</v>
      </c>
      <c r="W433" s="62"/>
    </row>
    <row r="434" spans="2:23" x14ac:dyDescent="0.2">
      <c r="B434" s="247" t="s">
        <v>28</v>
      </c>
      <c r="C434" s="1" t="s">
        <v>672</v>
      </c>
      <c r="W434" s="62"/>
    </row>
    <row r="435" spans="2:23" x14ac:dyDescent="0.2">
      <c r="B435" s="247"/>
      <c r="C435" s="1" t="s">
        <v>673</v>
      </c>
      <c r="W435" s="62"/>
    </row>
    <row r="436" spans="2:23" x14ac:dyDescent="0.2">
      <c r="B436" s="247" t="s">
        <v>29</v>
      </c>
      <c r="C436" s="1" t="s">
        <v>674</v>
      </c>
      <c r="W436" s="62"/>
    </row>
    <row r="437" spans="2:23" x14ac:dyDescent="0.2">
      <c r="B437" s="247"/>
      <c r="C437" s="134" t="s">
        <v>675</v>
      </c>
      <c r="W437" s="62"/>
    </row>
    <row r="438" spans="2:23" x14ac:dyDescent="0.2">
      <c r="B438" s="247"/>
      <c r="C438" s="134" t="s">
        <v>239</v>
      </c>
      <c r="W438" s="62"/>
    </row>
    <row r="439" spans="2:23" x14ac:dyDescent="0.2">
      <c r="B439" s="247"/>
      <c r="C439" s="1" t="s">
        <v>676</v>
      </c>
      <c r="W439" s="62"/>
    </row>
    <row r="440" spans="2:23" x14ac:dyDescent="0.2">
      <c r="B440" s="247"/>
      <c r="C440" s="1" t="s">
        <v>241</v>
      </c>
      <c r="W440" s="62"/>
    </row>
    <row r="441" spans="2:23" x14ac:dyDescent="0.2">
      <c r="B441" s="247"/>
      <c r="C441" s="1" t="s">
        <v>242</v>
      </c>
      <c r="W441" s="62"/>
    </row>
    <row r="442" spans="2:23" x14ac:dyDescent="0.2">
      <c r="B442" s="247" t="s">
        <v>30</v>
      </c>
      <c r="C442" s="1" t="s">
        <v>677</v>
      </c>
      <c r="W442" s="62"/>
    </row>
    <row r="443" spans="2:23" x14ac:dyDescent="0.2">
      <c r="B443" s="247"/>
      <c r="C443" s="1" t="s">
        <v>678</v>
      </c>
      <c r="W443" s="62"/>
    </row>
    <row r="444" spans="2:23" x14ac:dyDescent="0.2">
      <c r="B444" s="247" t="s">
        <v>31</v>
      </c>
      <c r="C444" s="1" t="s">
        <v>244</v>
      </c>
      <c r="W444" s="62"/>
    </row>
    <row r="445" spans="2:23" x14ac:dyDescent="0.2">
      <c r="B445" s="247" t="s">
        <v>32</v>
      </c>
      <c r="C445" s="1" t="s">
        <v>245</v>
      </c>
      <c r="W445" s="62"/>
    </row>
    <row r="446" spans="2:23" x14ac:dyDescent="0.2">
      <c r="B446" s="248" t="s">
        <v>34</v>
      </c>
      <c r="C446" s="64" t="s">
        <v>246</v>
      </c>
      <c r="D446" s="64"/>
      <c r="E446" s="64"/>
      <c r="F446" s="64"/>
      <c r="G446" s="64"/>
      <c r="H446" s="64"/>
      <c r="I446" s="64"/>
      <c r="J446" s="64"/>
      <c r="K446" s="64"/>
      <c r="L446" s="64"/>
      <c r="M446" s="64"/>
      <c r="N446" s="64"/>
      <c r="O446" s="64"/>
      <c r="P446" s="64"/>
      <c r="Q446" s="64"/>
      <c r="R446" s="64"/>
      <c r="S446" s="64"/>
      <c r="T446" s="64"/>
      <c r="U446" s="64"/>
      <c r="V446" s="64"/>
      <c r="W446" s="249"/>
    </row>
    <row r="447" spans="2:23" x14ac:dyDescent="0.2">
      <c r="B447" s="1" t="s">
        <v>679</v>
      </c>
    </row>
  </sheetData>
  <mergeCells count="168">
    <mergeCell ref="V414:V416"/>
    <mergeCell ref="AC414:AC416"/>
    <mergeCell ref="AD414:AD416"/>
    <mergeCell ref="B419:E419"/>
    <mergeCell ref="P414:P416"/>
    <mergeCell ref="Q414:Q416"/>
    <mergeCell ref="R414:R416"/>
    <mergeCell ref="S414:S416"/>
    <mergeCell ref="T414:T416"/>
    <mergeCell ref="U414:U416"/>
    <mergeCell ref="J414:J416"/>
    <mergeCell ref="K414:K416"/>
    <mergeCell ref="L414:L416"/>
    <mergeCell ref="M414:M416"/>
    <mergeCell ref="N414:N416"/>
    <mergeCell ref="O414:O416"/>
    <mergeCell ref="AC327:AC363"/>
    <mergeCell ref="AD327:AD363"/>
    <mergeCell ref="B364:B413"/>
    <mergeCell ref="E364:E413"/>
    <mergeCell ref="W364:W407"/>
    <mergeCell ref="B414:B416"/>
    <mergeCell ref="C414:C416"/>
    <mergeCell ref="G414:G416"/>
    <mergeCell ref="H414:H416"/>
    <mergeCell ref="I414:I416"/>
    <mergeCell ref="Q327:Q363"/>
    <mergeCell ref="R327:R363"/>
    <mergeCell ref="S327:S363"/>
    <mergeCell ref="T327:T363"/>
    <mergeCell ref="U327:U363"/>
    <mergeCell ref="V327:V363"/>
    <mergeCell ref="K327:K363"/>
    <mergeCell ref="L327:L363"/>
    <mergeCell ref="M327:M363"/>
    <mergeCell ref="N327:N363"/>
    <mergeCell ref="O327:O363"/>
    <mergeCell ref="P327:P363"/>
    <mergeCell ref="C327:C363"/>
    <mergeCell ref="D327:D363"/>
    <mergeCell ref="G327:G363"/>
    <mergeCell ref="H327:H363"/>
    <mergeCell ref="I327:I363"/>
    <mergeCell ref="J327:J363"/>
    <mergeCell ref="S245:S326"/>
    <mergeCell ref="T245:T326"/>
    <mergeCell ref="U245:U326"/>
    <mergeCell ref="V245:V326"/>
    <mergeCell ref="AC245:AC326"/>
    <mergeCell ref="AD245:AD326"/>
    <mergeCell ref="M245:M326"/>
    <mergeCell ref="N245:N326"/>
    <mergeCell ref="O245:O326"/>
    <mergeCell ref="P245:P326"/>
    <mergeCell ref="Q245:Q326"/>
    <mergeCell ref="R245:R326"/>
    <mergeCell ref="AC216:AC242"/>
    <mergeCell ref="AD216:AD242"/>
    <mergeCell ref="C245:C326"/>
    <mergeCell ref="D245:D326"/>
    <mergeCell ref="G245:G326"/>
    <mergeCell ref="H245:H326"/>
    <mergeCell ref="I245:I326"/>
    <mergeCell ref="J245:J326"/>
    <mergeCell ref="K245:K326"/>
    <mergeCell ref="L245:L326"/>
    <mergeCell ref="Q216:Q242"/>
    <mergeCell ref="R216:R242"/>
    <mergeCell ref="S216:S242"/>
    <mergeCell ref="T216:T242"/>
    <mergeCell ref="U216:U242"/>
    <mergeCell ref="V216:V242"/>
    <mergeCell ref="K216:K242"/>
    <mergeCell ref="L216:L242"/>
    <mergeCell ref="M216:M242"/>
    <mergeCell ref="N216:N242"/>
    <mergeCell ref="O216:O242"/>
    <mergeCell ref="P216:P242"/>
    <mergeCell ref="T147:T215"/>
    <mergeCell ref="U147:U215"/>
    <mergeCell ref="V147:V215"/>
    <mergeCell ref="AC147:AC215"/>
    <mergeCell ref="AD147:AD215"/>
    <mergeCell ref="D216:D242"/>
    <mergeCell ref="G216:G242"/>
    <mergeCell ref="H216:H242"/>
    <mergeCell ref="I216:I242"/>
    <mergeCell ref="J216:J242"/>
    <mergeCell ref="N147:N215"/>
    <mergeCell ref="O147:O215"/>
    <mergeCell ref="P147:P215"/>
    <mergeCell ref="Q147:Q215"/>
    <mergeCell ref="R147:R215"/>
    <mergeCell ref="S147:S215"/>
    <mergeCell ref="AD105:AD146"/>
    <mergeCell ref="C147:C243"/>
    <mergeCell ref="D147:D215"/>
    <mergeCell ref="G147:G215"/>
    <mergeCell ref="H147:H215"/>
    <mergeCell ref="I147:I215"/>
    <mergeCell ref="J147:J215"/>
    <mergeCell ref="K147:K215"/>
    <mergeCell ref="L147:L215"/>
    <mergeCell ref="M147:M215"/>
    <mergeCell ref="R105:R146"/>
    <mergeCell ref="S105:S146"/>
    <mergeCell ref="T105:T146"/>
    <mergeCell ref="U105:U146"/>
    <mergeCell ref="V105:V146"/>
    <mergeCell ref="AC105:AC146"/>
    <mergeCell ref="L105:L146"/>
    <mergeCell ref="M105:M146"/>
    <mergeCell ref="N105:N146"/>
    <mergeCell ref="O105:O146"/>
    <mergeCell ref="P105:P146"/>
    <mergeCell ref="Q105:Q146"/>
    <mergeCell ref="U72:U104"/>
    <mergeCell ref="V72:V104"/>
    <mergeCell ref="AC72:AC104"/>
    <mergeCell ref="AD72:AD104"/>
    <mergeCell ref="D105:D146"/>
    <mergeCell ref="G105:G146"/>
    <mergeCell ref="H105:H146"/>
    <mergeCell ref="I105:I146"/>
    <mergeCell ref="J105:J146"/>
    <mergeCell ref="K105:K146"/>
    <mergeCell ref="O72:O104"/>
    <mergeCell ref="P72:P104"/>
    <mergeCell ref="Q72:Q104"/>
    <mergeCell ref="R72:R104"/>
    <mergeCell ref="S72:S104"/>
    <mergeCell ref="T72:T104"/>
    <mergeCell ref="AD8:AD71"/>
    <mergeCell ref="D72:D104"/>
    <mergeCell ref="G72:G104"/>
    <mergeCell ref="H72:H104"/>
    <mergeCell ref="I72:I104"/>
    <mergeCell ref="J72:J104"/>
    <mergeCell ref="K72:K104"/>
    <mergeCell ref="L72:L104"/>
    <mergeCell ref="M72:M104"/>
    <mergeCell ref="N72:N104"/>
    <mergeCell ref="R8:R71"/>
    <mergeCell ref="S8:S71"/>
    <mergeCell ref="T8:T71"/>
    <mergeCell ref="U8:U71"/>
    <mergeCell ref="V8:V71"/>
    <mergeCell ref="AC8:AC71"/>
    <mergeCell ref="W7:W327"/>
    <mergeCell ref="C8:C105"/>
    <mergeCell ref="D8:D71"/>
    <mergeCell ref="G8:G71"/>
    <mergeCell ref="H8:H71"/>
    <mergeCell ref="I8:I71"/>
    <mergeCell ref="J8:J71"/>
    <mergeCell ref="K8:K71"/>
    <mergeCell ref="L8:L71"/>
    <mergeCell ref="M8:M71"/>
    <mergeCell ref="B2:D2"/>
    <mergeCell ref="B3:D3"/>
    <mergeCell ref="C5:D5"/>
    <mergeCell ref="C6:D6"/>
    <mergeCell ref="G6:U6"/>
    <mergeCell ref="B7:B327"/>
    <mergeCell ref="N8:N71"/>
    <mergeCell ref="O8:O71"/>
    <mergeCell ref="P8:P71"/>
    <mergeCell ref="Q8:Q71"/>
  </mergeCells>
  <pageMargins left="0.7" right="0.7" top="0.75" bottom="0.75" header="0.3" footer="0.3"/>
  <pageSetup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3B4F4-1B0E-40B8-BF4A-581CFD3D12BE}">
  <sheetPr codeName="Sheet9">
    <tabColor theme="4" tint="0.59999389629810485"/>
  </sheetPr>
  <dimension ref="A1:R145"/>
  <sheetViews>
    <sheetView showGridLines="0" workbookViewId="0">
      <pane ySplit="7" topLeftCell="A26" activePane="bottomLeft" state="frozen"/>
      <selection activeCell="A8" sqref="A8:XFD8"/>
      <selection pane="bottomLeft" activeCell="A8" sqref="A8:XFD8"/>
    </sheetView>
  </sheetViews>
  <sheetFormatPr defaultColWidth="9.140625" defaultRowHeight="12.75" x14ac:dyDescent="0.2"/>
  <cols>
    <col min="1" max="1" width="3.5703125" style="1" customWidth="1"/>
    <col min="2" max="2" width="39.42578125" style="134" customWidth="1"/>
    <col min="3" max="3" width="39.28515625" style="134" customWidth="1"/>
    <col min="4" max="5" width="15.42578125" style="134" customWidth="1"/>
    <col min="6" max="8" width="11.85546875" style="134" customWidth="1"/>
    <col min="9" max="9" width="14.140625" style="134" customWidth="1"/>
    <col min="10" max="11" width="11.85546875" style="134" customWidth="1"/>
    <col min="12" max="12" width="18.7109375" style="134" customWidth="1"/>
    <col min="13" max="13" width="17.5703125" style="134" customWidth="1"/>
    <col min="14" max="14" width="18.140625" style="134" customWidth="1"/>
    <col min="15" max="15" width="17" style="134" customWidth="1"/>
    <col min="16" max="16" width="4.5703125" style="134" customWidth="1"/>
    <col min="17" max="16384" width="9.140625" style="134"/>
  </cols>
  <sheetData>
    <row r="1" spans="1:14" x14ac:dyDescent="0.2">
      <c r="B1" s="4"/>
    </row>
    <row r="2" spans="1:14" x14ac:dyDescent="0.2">
      <c r="B2" s="4" t="s">
        <v>1</v>
      </c>
    </row>
    <row r="3" spans="1:14" x14ac:dyDescent="0.2">
      <c r="B3" s="4" t="s">
        <v>680</v>
      </c>
    </row>
    <row r="5" spans="1:14" x14ac:dyDescent="0.2">
      <c r="B5" s="250" t="s">
        <v>681</v>
      </c>
    </row>
    <row r="6" spans="1:14" s="250" customFormat="1" x14ac:dyDescent="0.2">
      <c r="A6" s="1"/>
      <c r="B6" s="251" t="s">
        <v>682</v>
      </c>
      <c r="C6" s="251" t="s">
        <v>683</v>
      </c>
      <c r="D6" s="251" t="s">
        <v>684</v>
      </c>
      <c r="E6" s="252" t="s">
        <v>685</v>
      </c>
      <c r="F6" s="252"/>
      <c r="G6" s="252"/>
      <c r="H6" s="252"/>
      <c r="I6" s="252"/>
      <c r="J6" s="252"/>
      <c r="K6" s="252"/>
      <c r="L6" s="252"/>
      <c r="M6" s="252"/>
      <c r="N6" s="252"/>
    </row>
    <row r="7" spans="1:14" s="250" customFormat="1" ht="63.75" x14ac:dyDescent="0.2">
      <c r="A7" s="1"/>
      <c r="B7" s="251"/>
      <c r="C7" s="251"/>
      <c r="D7" s="251"/>
      <c r="E7" s="253" t="s">
        <v>288</v>
      </c>
      <c r="F7" s="254" t="s">
        <v>291</v>
      </c>
      <c r="G7" s="254" t="s">
        <v>356</v>
      </c>
      <c r="H7" s="254" t="s">
        <v>390</v>
      </c>
      <c r="I7" s="254" t="s">
        <v>434</v>
      </c>
      <c r="J7" s="254" t="s">
        <v>504</v>
      </c>
      <c r="K7" s="254" t="s">
        <v>532</v>
      </c>
      <c r="L7" s="255" t="s">
        <v>535</v>
      </c>
      <c r="M7" s="254" t="s">
        <v>537</v>
      </c>
      <c r="N7" s="254" t="s">
        <v>621</v>
      </c>
    </row>
    <row r="8" spans="1:14" s="250" customFormat="1" ht="15" customHeight="1" x14ac:dyDescent="0.2">
      <c r="A8" s="1"/>
      <c r="B8" s="256" t="s">
        <v>26</v>
      </c>
      <c r="C8" s="257" t="s">
        <v>47</v>
      </c>
      <c r="D8" s="257" t="s">
        <v>27</v>
      </c>
      <c r="E8" s="258" t="s">
        <v>28</v>
      </c>
      <c r="F8" s="258"/>
      <c r="G8" s="258"/>
      <c r="H8" s="258"/>
      <c r="I8" s="258"/>
      <c r="J8" s="258"/>
      <c r="K8" s="258"/>
      <c r="L8" s="258"/>
      <c r="M8" s="258"/>
      <c r="N8" s="258"/>
    </row>
    <row r="9" spans="1:14" x14ac:dyDescent="0.2">
      <c r="B9" s="210" t="s">
        <v>83</v>
      </c>
      <c r="C9" s="259"/>
      <c r="D9" s="260"/>
      <c r="E9" s="261"/>
      <c r="F9" s="262"/>
      <c r="G9" s="262"/>
      <c r="H9" s="262"/>
      <c r="I9" s="262"/>
      <c r="J9" s="262"/>
      <c r="K9" s="262"/>
      <c r="L9" s="262"/>
      <c r="M9" s="262"/>
      <c r="N9" s="262"/>
    </row>
    <row r="10" spans="1:14" ht="38.25" x14ac:dyDescent="0.2">
      <c r="B10" s="217" t="s">
        <v>758</v>
      </c>
      <c r="C10" s="263" t="s">
        <v>852</v>
      </c>
      <c r="D10" s="264">
        <v>0</v>
      </c>
      <c r="E10" s="265">
        <v>0</v>
      </c>
      <c r="F10" s="265">
        <v>0</v>
      </c>
      <c r="G10" s="265">
        <v>0</v>
      </c>
      <c r="H10" s="265">
        <v>0</v>
      </c>
      <c r="I10" s="265">
        <v>0</v>
      </c>
      <c r="J10" s="265">
        <v>0</v>
      </c>
      <c r="K10" s="265">
        <v>0</v>
      </c>
      <c r="L10" s="265">
        <v>0</v>
      </c>
      <c r="M10" s="265">
        <v>0</v>
      </c>
      <c r="N10" s="265">
        <v>0</v>
      </c>
    </row>
    <row r="11" spans="1:14" ht="25.5" x14ac:dyDescent="0.2">
      <c r="B11" s="217" t="s">
        <v>759</v>
      </c>
      <c r="C11" s="263" t="s">
        <v>852</v>
      </c>
      <c r="D11" s="264">
        <v>0</v>
      </c>
      <c r="E11" s="265">
        <v>0</v>
      </c>
      <c r="F11" s="265">
        <v>0</v>
      </c>
      <c r="G11" s="265">
        <v>0</v>
      </c>
      <c r="H11" s="265">
        <v>0</v>
      </c>
      <c r="I11" s="265">
        <v>0</v>
      </c>
      <c r="J11" s="265">
        <v>0</v>
      </c>
      <c r="K11" s="265">
        <v>0</v>
      </c>
      <c r="L11" s="265">
        <v>0</v>
      </c>
      <c r="M11" s="265">
        <v>0</v>
      </c>
      <c r="N11" s="265">
        <v>0</v>
      </c>
    </row>
    <row r="12" spans="1:14" x14ac:dyDescent="0.2">
      <c r="B12" s="210" t="s">
        <v>100</v>
      </c>
      <c r="C12" s="266"/>
      <c r="D12" s="260"/>
      <c r="E12" s="262"/>
      <c r="F12" s="262"/>
      <c r="G12" s="262"/>
      <c r="H12" s="262"/>
      <c r="I12" s="262"/>
      <c r="J12" s="262"/>
      <c r="K12" s="262"/>
      <c r="L12" s="262"/>
      <c r="M12" s="262"/>
      <c r="N12" s="262"/>
    </row>
    <row r="13" spans="1:14" ht="51" x14ac:dyDescent="0.2">
      <c r="B13" s="217" t="s">
        <v>762</v>
      </c>
      <c r="C13" s="263" t="s">
        <v>852</v>
      </c>
      <c r="D13" s="264">
        <v>0</v>
      </c>
      <c r="E13" s="265">
        <v>0</v>
      </c>
      <c r="F13" s="265">
        <v>0</v>
      </c>
      <c r="G13" s="265">
        <v>0</v>
      </c>
      <c r="H13" s="265">
        <v>0</v>
      </c>
      <c r="I13" s="265">
        <v>0</v>
      </c>
      <c r="J13" s="265">
        <v>0</v>
      </c>
      <c r="K13" s="265">
        <v>0</v>
      </c>
      <c r="L13" s="265">
        <v>0</v>
      </c>
      <c r="M13" s="265">
        <v>0</v>
      </c>
      <c r="N13" s="265">
        <v>0</v>
      </c>
    </row>
    <row r="14" spans="1:14" x14ac:dyDescent="0.2">
      <c r="B14" s="217" t="s">
        <v>763</v>
      </c>
      <c r="C14" s="263" t="s">
        <v>852</v>
      </c>
      <c r="D14" s="264">
        <v>0</v>
      </c>
      <c r="E14" s="265">
        <v>0</v>
      </c>
      <c r="F14" s="265">
        <v>0</v>
      </c>
      <c r="G14" s="265">
        <v>0</v>
      </c>
      <c r="H14" s="265">
        <v>0</v>
      </c>
      <c r="I14" s="265">
        <v>0</v>
      </c>
      <c r="J14" s="265">
        <v>0</v>
      </c>
      <c r="K14" s="265">
        <v>0</v>
      </c>
      <c r="L14" s="265">
        <v>0</v>
      </c>
      <c r="M14" s="265">
        <v>0</v>
      </c>
      <c r="N14" s="265">
        <v>0</v>
      </c>
    </row>
    <row r="15" spans="1:14" x14ac:dyDescent="0.2">
      <c r="B15" s="210" t="s">
        <v>105</v>
      </c>
      <c r="C15" s="267"/>
      <c r="D15" s="268"/>
      <c r="E15" s="269"/>
      <c r="F15" s="269"/>
      <c r="G15" s="269"/>
      <c r="H15" s="269"/>
      <c r="I15" s="269"/>
      <c r="J15" s="269"/>
      <c r="K15" s="269"/>
      <c r="L15" s="269"/>
      <c r="M15" s="269"/>
      <c r="N15" s="269"/>
    </row>
    <row r="16" spans="1:14" x14ac:dyDescent="0.2">
      <c r="B16" s="217" t="s">
        <v>764</v>
      </c>
      <c r="C16" s="263" t="s">
        <v>852</v>
      </c>
      <c r="D16" s="264">
        <v>0</v>
      </c>
      <c r="E16" s="265">
        <v>0</v>
      </c>
      <c r="F16" s="265">
        <v>0</v>
      </c>
      <c r="G16" s="265">
        <v>0</v>
      </c>
      <c r="H16" s="265">
        <v>0</v>
      </c>
      <c r="I16" s="265">
        <v>0</v>
      </c>
      <c r="J16" s="265">
        <v>0</v>
      </c>
      <c r="K16" s="265">
        <v>0</v>
      </c>
      <c r="L16" s="265">
        <v>0</v>
      </c>
      <c r="M16" s="265">
        <v>0</v>
      </c>
      <c r="N16" s="265">
        <v>0</v>
      </c>
    </row>
    <row r="17" spans="2:14" x14ac:dyDescent="0.2">
      <c r="B17" s="210" t="s">
        <v>109</v>
      </c>
      <c r="C17" s="266"/>
      <c r="D17" s="260"/>
      <c r="E17" s="262"/>
      <c r="F17" s="262"/>
      <c r="G17" s="262"/>
      <c r="H17" s="262"/>
      <c r="I17" s="262"/>
      <c r="J17" s="262"/>
      <c r="K17" s="262"/>
      <c r="L17" s="262"/>
      <c r="M17" s="262"/>
      <c r="N17" s="262"/>
    </row>
    <row r="18" spans="2:14" x14ac:dyDescent="0.2">
      <c r="B18" s="217" t="s">
        <v>765</v>
      </c>
      <c r="C18" s="263" t="s">
        <v>852</v>
      </c>
      <c r="D18" s="264">
        <v>0</v>
      </c>
      <c r="E18" s="265">
        <v>0</v>
      </c>
      <c r="F18" s="265">
        <v>0</v>
      </c>
      <c r="G18" s="265">
        <v>0</v>
      </c>
      <c r="H18" s="265">
        <v>0</v>
      </c>
      <c r="I18" s="265">
        <v>0</v>
      </c>
      <c r="J18" s="265">
        <v>0</v>
      </c>
      <c r="K18" s="265">
        <v>0</v>
      </c>
      <c r="L18" s="265">
        <v>0</v>
      </c>
      <c r="M18" s="265">
        <v>0</v>
      </c>
      <c r="N18" s="265">
        <v>0</v>
      </c>
    </row>
    <row r="19" spans="2:14" ht="25.5" x14ac:dyDescent="0.2">
      <c r="B19" s="217" t="s">
        <v>766</v>
      </c>
      <c r="C19" s="263" t="s">
        <v>852</v>
      </c>
      <c r="D19" s="264">
        <v>0</v>
      </c>
      <c r="E19" s="265">
        <v>0</v>
      </c>
      <c r="F19" s="265">
        <v>0</v>
      </c>
      <c r="G19" s="265">
        <v>0</v>
      </c>
      <c r="H19" s="265">
        <v>0</v>
      </c>
      <c r="I19" s="265">
        <v>0</v>
      </c>
      <c r="J19" s="265">
        <v>0</v>
      </c>
      <c r="K19" s="265">
        <v>0</v>
      </c>
      <c r="L19" s="265">
        <v>0</v>
      </c>
      <c r="M19" s="265">
        <v>0</v>
      </c>
      <c r="N19" s="265">
        <v>0</v>
      </c>
    </row>
    <row r="20" spans="2:14" x14ac:dyDescent="0.2">
      <c r="B20" s="217" t="s">
        <v>767</v>
      </c>
      <c r="C20" s="263" t="s">
        <v>852</v>
      </c>
      <c r="D20" s="264">
        <v>0</v>
      </c>
      <c r="E20" s="265">
        <v>0</v>
      </c>
      <c r="F20" s="265">
        <v>0</v>
      </c>
      <c r="G20" s="265">
        <v>0</v>
      </c>
      <c r="H20" s="265">
        <v>0</v>
      </c>
      <c r="I20" s="265">
        <v>0</v>
      </c>
      <c r="J20" s="265">
        <v>0</v>
      </c>
      <c r="K20" s="265">
        <v>0</v>
      </c>
      <c r="L20" s="265">
        <v>0</v>
      </c>
      <c r="M20" s="265">
        <v>0</v>
      </c>
      <c r="N20" s="265">
        <v>0</v>
      </c>
    </row>
    <row r="21" spans="2:14" x14ac:dyDescent="0.2">
      <c r="B21" s="217" t="s">
        <v>768</v>
      </c>
      <c r="C21" s="263" t="s">
        <v>852</v>
      </c>
      <c r="D21" s="264">
        <v>0</v>
      </c>
      <c r="E21" s="265">
        <v>0</v>
      </c>
      <c r="F21" s="265">
        <v>0</v>
      </c>
      <c r="G21" s="265">
        <v>0</v>
      </c>
      <c r="H21" s="265">
        <v>0</v>
      </c>
      <c r="I21" s="265">
        <v>0</v>
      </c>
      <c r="J21" s="265">
        <v>0</v>
      </c>
      <c r="K21" s="265">
        <v>0</v>
      </c>
      <c r="L21" s="265">
        <v>0</v>
      </c>
      <c r="M21" s="265">
        <v>0</v>
      </c>
      <c r="N21" s="265">
        <v>0</v>
      </c>
    </row>
    <row r="22" spans="2:14" ht="25.5" x14ac:dyDescent="0.2">
      <c r="B22" s="217" t="s">
        <v>769</v>
      </c>
      <c r="C22" s="263" t="s">
        <v>852</v>
      </c>
      <c r="D22" s="264">
        <v>0</v>
      </c>
      <c r="E22" s="265">
        <v>0</v>
      </c>
      <c r="F22" s="265">
        <v>0</v>
      </c>
      <c r="G22" s="265">
        <v>0</v>
      </c>
      <c r="H22" s="265">
        <v>0</v>
      </c>
      <c r="I22" s="265">
        <v>0</v>
      </c>
      <c r="J22" s="265">
        <v>0</v>
      </c>
      <c r="K22" s="265">
        <v>0</v>
      </c>
      <c r="L22" s="265">
        <v>0</v>
      </c>
      <c r="M22" s="265">
        <v>0</v>
      </c>
      <c r="N22" s="265">
        <v>0</v>
      </c>
    </row>
    <row r="23" spans="2:14" x14ac:dyDescent="0.2">
      <c r="B23" s="270" t="s">
        <v>770</v>
      </c>
      <c r="C23" s="263" t="s">
        <v>852</v>
      </c>
      <c r="D23" s="264">
        <v>0</v>
      </c>
      <c r="E23" s="265">
        <v>0</v>
      </c>
      <c r="F23" s="265">
        <v>0</v>
      </c>
      <c r="G23" s="265">
        <v>0</v>
      </c>
      <c r="H23" s="265">
        <v>0</v>
      </c>
      <c r="I23" s="265">
        <v>0</v>
      </c>
      <c r="J23" s="265">
        <v>0</v>
      </c>
      <c r="K23" s="265">
        <v>0</v>
      </c>
      <c r="L23" s="265">
        <v>0</v>
      </c>
      <c r="M23" s="265">
        <v>0</v>
      </c>
      <c r="N23" s="265">
        <v>0</v>
      </c>
    </row>
    <row r="24" spans="2:14" x14ac:dyDescent="0.2">
      <c r="B24" s="210" t="s">
        <v>132</v>
      </c>
      <c r="C24" s="266"/>
      <c r="D24" s="260"/>
      <c r="E24" s="262"/>
      <c r="F24" s="262"/>
      <c r="G24" s="262"/>
      <c r="H24" s="262"/>
      <c r="I24" s="262"/>
      <c r="J24" s="262"/>
      <c r="K24" s="262"/>
      <c r="L24" s="262"/>
      <c r="M24" s="262"/>
      <c r="N24" s="262"/>
    </row>
    <row r="25" spans="2:14" ht="25.5" x14ac:dyDescent="0.2">
      <c r="B25" s="217" t="s">
        <v>771</v>
      </c>
      <c r="C25" s="263" t="s">
        <v>853</v>
      </c>
      <c r="D25" s="264">
        <v>6536383.0800000001</v>
      </c>
      <c r="E25" s="265">
        <v>5571.3700000000008</v>
      </c>
      <c r="F25" s="265">
        <v>15695.439999999999</v>
      </c>
      <c r="G25" s="265">
        <v>128460.73</v>
      </c>
      <c r="H25" s="265">
        <v>856950.92999999982</v>
      </c>
      <c r="I25" s="265">
        <v>1772062.2199999993</v>
      </c>
      <c r="J25" s="265">
        <v>943498.86</v>
      </c>
      <c r="K25" s="265">
        <v>0</v>
      </c>
      <c r="L25" s="265">
        <v>0</v>
      </c>
      <c r="M25" s="265">
        <v>2567290.3700000006</v>
      </c>
      <c r="N25" s="265">
        <v>246853.15999999997</v>
      </c>
    </row>
    <row r="26" spans="2:14" ht="25.5" x14ac:dyDescent="0.2">
      <c r="B26" s="217" t="s">
        <v>772</v>
      </c>
      <c r="C26" s="263" t="s">
        <v>853</v>
      </c>
      <c r="D26" s="264">
        <v>6536383.0800000001</v>
      </c>
      <c r="E26" s="265">
        <v>5571.3700000000008</v>
      </c>
      <c r="F26" s="265">
        <v>15695.439999999999</v>
      </c>
      <c r="G26" s="265">
        <v>128460.73</v>
      </c>
      <c r="H26" s="265">
        <v>856950.92999999982</v>
      </c>
      <c r="I26" s="265">
        <v>1772062.2199999993</v>
      </c>
      <c r="J26" s="265">
        <v>943498.86</v>
      </c>
      <c r="K26" s="265">
        <v>0</v>
      </c>
      <c r="L26" s="265">
        <v>0</v>
      </c>
      <c r="M26" s="265">
        <v>2567290.3700000006</v>
      </c>
      <c r="N26" s="265">
        <v>246853.15999999997</v>
      </c>
    </row>
    <row r="27" spans="2:14" ht="25.5" x14ac:dyDescent="0.2">
      <c r="B27" s="217" t="s">
        <v>773</v>
      </c>
      <c r="C27" s="263" t="s">
        <v>853</v>
      </c>
      <c r="D27" s="264">
        <v>6536383.0800000001</v>
      </c>
      <c r="E27" s="265">
        <v>5571.3700000000008</v>
      </c>
      <c r="F27" s="265">
        <v>15695.439999999999</v>
      </c>
      <c r="G27" s="265">
        <v>128460.73</v>
      </c>
      <c r="H27" s="265">
        <v>856950.92999999982</v>
      </c>
      <c r="I27" s="265">
        <v>1772062.2199999993</v>
      </c>
      <c r="J27" s="265">
        <v>943498.86</v>
      </c>
      <c r="K27" s="265">
        <v>0</v>
      </c>
      <c r="L27" s="265">
        <v>0</v>
      </c>
      <c r="M27" s="265">
        <v>2567290.3700000006</v>
      </c>
      <c r="N27" s="265">
        <v>246853.15999999997</v>
      </c>
    </row>
    <row r="28" spans="2:14" ht="25.5" x14ac:dyDescent="0.2">
      <c r="B28" s="217" t="s">
        <v>774</v>
      </c>
      <c r="C28" s="263" t="s">
        <v>853</v>
      </c>
      <c r="D28" s="264">
        <v>6536383.0800000001</v>
      </c>
      <c r="E28" s="265">
        <v>5571.3700000000008</v>
      </c>
      <c r="F28" s="265">
        <v>15695.439999999999</v>
      </c>
      <c r="G28" s="265">
        <v>128460.73</v>
      </c>
      <c r="H28" s="265">
        <v>856950.92999999982</v>
      </c>
      <c r="I28" s="265">
        <v>1772062.2199999993</v>
      </c>
      <c r="J28" s="265">
        <v>943498.86</v>
      </c>
      <c r="K28" s="265">
        <v>0</v>
      </c>
      <c r="L28" s="265">
        <v>0</v>
      </c>
      <c r="M28" s="265">
        <v>2567290.3700000006</v>
      </c>
      <c r="N28" s="265">
        <v>246853.15999999997</v>
      </c>
    </row>
    <row r="29" spans="2:14" x14ac:dyDescent="0.2">
      <c r="B29" s="210" t="s">
        <v>145</v>
      </c>
      <c r="C29" s="266"/>
      <c r="D29" s="271"/>
      <c r="E29" s="262"/>
      <c r="F29" s="262"/>
      <c r="G29" s="262"/>
      <c r="H29" s="262"/>
      <c r="I29" s="262"/>
      <c r="J29" s="262"/>
      <c r="K29" s="262"/>
      <c r="L29" s="262"/>
      <c r="M29" s="262"/>
      <c r="N29" s="262"/>
    </row>
    <row r="30" spans="2:14" x14ac:dyDescent="0.2">
      <c r="B30" s="217" t="s">
        <v>777</v>
      </c>
      <c r="C30" s="263" t="s">
        <v>852</v>
      </c>
      <c r="D30" s="264">
        <v>0</v>
      </c>
      <c r="E30" s="265">
        <v>0</v>
      </c>
      <c r="F30" s="265">
        <v>0</v>
      </c>
      <c r="G30" s="265">
        <v>0</v>
      </c>
      <c r="H30" s="265">
        <v>0</v>
      </c>
      <c r="I30" s="265">
        <v>0</v>
      </c>
      <c r="J30" s="265">
        <v>0</v>
      </c>
      <c r="K30" s="265">
        <v>0</v>
      </c>
      <c r="L30" s="265">
        <v>0</v>
      </c>
      <c r="M30" s="265">
        <v>0</v>
      </c>
      <c r="N30" s="265">
        <v>0</v>
      </c>
    </row>
    <row r="31" spans="2:14" x14ac:dyDescent="0.2">
      <c r="B31" s="217" t="s">
        <v>778</v>
      </c>
      <c r="C31" s="263" t="s">
        <v>852</v>
      </c>
      <c r="D31" s="264">
        <v>0</v>
      </c>
      <c r="E31" s="265">
        <v>0</v>
      </c>
      <c r="F31" s="265">
        <v>0</v>
      </c>
      <c r="G31" s="265">
        <v>0</v>
      </c>
      <c r="H31" s="265">
        <v>0</v>
      </c>
      <c r="I31" s="265">
        <v>0</v>
      </c>
      <c r="J31" s="265">
        <v>0</v>
      </c>
      <c r="K31" s="265">
        <v>0</v>
      </c>
      <c r="L31" s="265">
        <v>0</v>
      </c>
      <c r="M31" s="265">
        <v>0</v>
      </c>
      <c r="N31" s="265">
        <v>0</v>
      </c>
    </row>
    <row r="32" spans="2:14" x14ac:dyDescent="0.2">
      <c r="B32" s="217" t="s">
        <v>779</v>
      </c>
      <c r="C32" s="263" t="s">
        <v>852</v>
      </c>
      <c r="D32" s="264">
        <v>0</v>
      </c>
      <c r="E32" s="265">
        <v>0</v>
      </c>
      <c r="F32" s="265">
        <v>0</v>
      </c>
      <c r="G32" s="265">
        <v>0</v>
      </c>
      <c r="H32" s="265">
        <v>0</v>
      </c>
      <c r="I32" s="265">
        <v>0</v>
      </c>
      <c r="J32" s="265">
        <v>0</v>
      </c>
      <c r="K32" s="265">
        <v>0</v>
      </c>
      <c r="L32" s="265">
        <v>0</v>
      </c>
      <c r="M32" s="265">
        <v>0</v>
      </c>
      <c r="N32" s="265">
        <v>0</v>
      </c>
    </row>
    <row r="33" spans="2:14" x14ac:dyDescent="0.2">
      <c r="B33" s="210" t="s">
        <v>161</v>
      </c>
      <c r="C33" s="266"/>
      <c r="D33" s="271"/>
      <c r="E33" s="262"/>
      <c r="F33" s="262"/>
      <c r="G33" s="262"/>
      <c r="H33" s="262"/>
      <c r="I33" s="262"/>
      <c r="J33" s="262"/>
      <c r="K33" s="262"/>
      <c r="L33" s="262"/>
      <c r="M33" s="262"/>
      <c r="N33" s="262"/>
    </row>
    <row r="34" spans="2:14" x14ac:dyDescent="0.2">
      <c r="B34" s="217" t="s">
        <v>780</v>
      </c>
      <c r="C34" s="263" t="s">
        <v>852</v>
      </c>
      <c r="D34" s="264">
        <v>0</v>
      </c>
      <c r="E34" s="265">
        <v>0</v>
      </c>
      <c r="F34" s="265">
        <v>0</v>
      </c>
      <c r="G34" s="265">
        <v>0</v>
      </c>
      <c r="H34" s="265">
        <v>0</v>
      </c>
      <c r="I34" s="265">
        <v>0</v>
      </c>
      <c r="J34" s="265">
        <v>0</v>
      </c>
      <c r="K34" s="265">
        <v>0</v>
      </c>
      <c r="L34" s="265">
        <v>0</v>
      </c>
      <c r="M34" s="265">
        <v>0</v>
      </c>
      <c r="N34" s="265">
        <v>0</v>
      </c>
    </row>
    <row r="35" spans="2:14" x14ac:dyDescent="0.2">
      <c r="B35" s="217" t="s">
        <v>781</v>
      </c>
      <c r="C35" s="263" t="s">
        <v>852</v>
      </c>
      <c r="D35" s="264">
        <v>0</v>
      </c>
      <c r="E35" s="265">
        <v>0</v>
      </c>
      <c r="F35" s="265">
        <v>0</v>
      </c>
      <c r="G35" s="265">
        <v>0</v>
      </c>
      <c r="H35" s="265">
        <v>0</v>
      </c>
      <c r="I35" s="265">
        <v>0</v>
      </c>
      <c r="J35" s="265">
        <v>0</v>
      </c>
      <c r="K35" s="265">
        <v>0</v>
      </c>
      <c r="L35" s="265">
        <v>0</v>
      </c>
      <c r="M35" s="265">
        <v>0</v>
      </c>
      <c r="N35" s="265">
        <v>0</v>
      </c>
    </row>
    <row r="36" spans="2:14" x14ac:dyDescent="0.2">
      <c r="B36" s="210" t="s">
        <v>166</v>
      </c>
      <c r="C36" s="266"/>
      <c r="D36" s="260"/>
      <c r="E36" s="262"/>
      <c r="F36" s="262"/>
      <c r="G36" s="262"/>
      <c r="H36" s="262"/>
      <c r="I36" s="262"/>
      <c r="J36" s="262"/>
      <c r="K36" s="262"/>
      <c r="L36" s="262"/>
      <c r="M36" s="262"/>
      <c r="N36" s="262"/>
    </row>
    <row r="37" spans="2:14" x14ac:dyDescent="0.2">
      <c r="B37" s="217" t="s">
        <v>782</v>
      </c>
      <c r="C37" s="263" t="s">
        <v>852</v>
      </c>
      <c r="D37" s="264">
        <v>0</v>
      </c>
      <c r="E37" s="265">
        <v>0</v>
      </c>
      <c r="F37" s="265">
        <v>0</v>
      </c>
      <c r="G37" s="265">
        <v>0</v>
      </c>
      <c r="H37" s="265">
        <v>0</v>
      </c>
      <c r="I37" s="265">
        <v>0</v>
      </c>
      <c r="J37" s="265">
        <v>0</v>
      </c>
      <c r="K37" s="265">
        <v>0</v>
      </c>
      <c r="L37" s="265">
        <v>0</v>
      </c>
      <c r="M37" s="265">
        <v>0</v>
      </c>
      <c r="N37" s="265">
        <v>0</v>
      </c>
    </row>
    <row r="38" spans="2:14" x14ac:dyDescent="0.2">
      <c r="B38" s="217" t="s">
        <v>783</v>
      </c>
      <c r="C38" s="263" t="s">
        <v>852</v>
      </c>
      <c r="D38" s="264">
        <v>0</v>
      </c>
      <c r="E38" s="265">
        <v>0</v>
      </c>
      <c r="F38" s="265">
        <v>0</v>
      </c>
      <c r="G38" s="265">
        <v>0</v>
      </c>
      <c r="H38" s="265">
        <v>0</v>
      </c>
      <c r="I38" s="265">
        <v>0</v>
      </c>
      <c r="J38" s="265">
        <v>0</v>
      </c>
      <c r="K38" s="265">
        <v>0</v>
      </c>
      <c r="L38" s="265">
        <v>0</v>
      </c>
      <c r="M38" s="265">
        <v>0</v>
      </c>
      <c r="N38" s="265">
        <v>0</v>
      </c>
    </row>
    <row r="39" spans="2:14" x14ac:dyDescent="0.2">
      <c r="B39" s="217" t="s">
        <v>784</v>
      </c>
      <c r="C39" s="263" t="s">
        <v>852</v>
      </c>
      <c r="D39" s="264">
        <v>0</v>
      </c>
      <c r="E39" s="265">
        <v>0</v>
      </c>
      <c r="F39" s="265">
        <v>0</v>
      </c>
      <c r="G39" s="265">
        <v>0</v>
      </c>
      <c r="H39" s="265">
        <v>0</v>
      </c>
      <c r="I39" s="265">
        <v>0</v>
      </c>
      <c r="J39" s="265">
        <v>0</v>
      </c>
      <c r="K39" s="265">
        <v>0</v>
      </c>
      <c r="L39" s="265">
        <v>0</v>
      </c>
      <c r="M39" s="265">
        <v>0</v>
      </c>
      <c r="N39" s="265">
        <v>0</v>
      </c>
    </row>
    <row r="40" spans="2:14" x14ac:dyDescent="0.2">
      <c r="B40" s="217" t="s">
        <v>785</v>
      </c>
      <c r="C40" s="263" t="s">
        <v>852</v>
      </c>
      <c r="D40" s="264">
        <v>0</v>
      </c>
      <c r="E40" s="265">
        <v>0</v>
      </c>
      <c r="F40" s="265">
        <v>0</v>
      </c>
      <c r="G40" s="265">
        <v>0</v>
      </c>
      <c r="H40" s="265">
        <v>0</v>
      </c>
      <c r="I40" s="265">
        <v>0</v>
      </c>
      <c r="J40" s="265">
        <v>0</v>
      </c>
      <c r="K40" s="265">
        <v>0</v>
      </c>
      <c r="L40" s="265">
        <v>0</v>
      </c>
      <c r="M40" s="265">
        <v>0</v>
      </c>
      <c r="N40" s="265">
        <v>0</v>
      </c>
    </row>
    <row r="41" spans="2:14" x14ac:dyDescent="0.2">
      <c r="B41" s="217" t="s">
        <v>786</v>
      </c>
      <c r="C41" s="263" t="s">
        <v>852</v>
      </c>
      <c r="D41" s="264">
        <v>0</v>
      </c>
      <c r="E41" s="265">
        <v>0</v>
      </c>
      <c r="F41" s="265">
        <v>0</v>
      </c>
      <c r="G41" s="265">
        <v>0</v>
      </c>
      <c r="H41" s="265">
        <v>0</v>
      </c>
      <c r="I41" s="265">
        <v>0</v>
      </c>
      <c r="J41" s="265">
        <v>0</v>
      </c>
      <c r="K41" s="265">
        <v>0</v>
      </c>
      <c r="L41" s="265">
        <v>0</v>
      </c>
      <c r="M41" s="265">
        <v>0</v>
      </c>
      <c r="N41" s="265">
        <v>0</v>
      </c>
    </row>
    <row r="42" spans="2:14" x14ac:dyDescent="0.2">
      <c r="B42" s="217" t="s">
        <v>787</v>
      </c>
      <c r="C42" s="263" t="s">
        <v>852</v>
      </c>
      <c r="D42" s="264">
        <v>0</v>
      </c>
      <c r="E42" s="265">
        <v>0</v>
      </c>
      <c r="F42" s="265">
        <v>0</v>
      </c>
      <c r="G42" s="265">
        <v>0</v>
      </c>
      <c r="H42" s="265">
        <v>0</v>
      </c>
      <c r="I42" s="265">
        <v>0</v>
      </c>
      <c r="J42" s="265">
        <v>0</v>
      </c>
      <c r="K42" s="265">
        <v>0</v>
      </c>
      <c r="L42" s="265">
        <v>0</v>
      </c>
      <c r="M42" s="265">
        <v>0</v>
      </c>
      <c r="N42" s="265">
        <v>0</v>
      </c>
    </row>
    <row r="43" spans="2:14" ht="25.5" x14ac:dyDescent="0.2">
      <c r="B43" s="217" t="s">
        <v>788</v>
      </c>
      <c r="C43" s="263" t="s">
        <v>852</v>
      </c>
      <c r="D43" s="264">
        <v>0</v>
      </c>
      <c r="E43" s="265">
        <v>0</v>
      </c>
      <c r="F43" s="265">
        <v>0</v>
      </c>
      <c r="G43" s="265">
        <v>0</v>
      </c>
      <c r="H43" s="265">
        <v>0</v>
      </c>
      <c r="I43" s="265">
        <v>0</v>
      </c>
      <c r="J43" s="265">
        <v>0</v>
      </c>
      <c r="K43" s="265">
        <v>0</v>
      </c>
      <c r="L43" s="265">
        <v>0</v>
      </c>
      <c r="M43" s="265">
        <v>0</v>
      </c>
      <c r="N43" s="265">
        <v>0</v>
      </c>
    </row>
    <row r="44" spans="2:14" x14ac:dyDescent="0.2">
      <c r="B44" s="217" t="s">
        <v>789</v>
      </c>
      <c r="C44" s="263" t="s">
        <v>852</v>
      </c>
      <c r="D44" s="264">
        <v>0</v>
      </c>
      <c r="E44" s="265">
        <v>0</v>
      </c>
      <c r="F44" s="265">
        <v>0</v>
      </c>
      <c r="G44" s="265">
        <v>0</v>
      </c>
      <c r="H44" s="265">
        <v>0</v>
      </c>
      <c r="I44" s="265">
        <v>0</v>
      </c>
      <c r="J44" s="265">
        <v>0</v>
      </c>
      <c r="K44" s="265">
        <v>0</v>
      </c>
      <c r="L44" s="265">
        <v>0</v>
      </c>
      <c r="M44" s="265">
        <v>0</v>
      </c>
      <c r="N44" s="265">
        <v>0</v>
      </c>
    </row>
    <row r="45" spans="2:14" x14ac:dyDescent="0.2">
      <c r="B45" s="217" t="s">
        <v>790</v>
      </c>
      <c r="C45" s="263" t="s">
        <v>852</v>
      </c>
      <c r="D45" s="264">
        <v>0</v>
      </c>
      <c r="E45" s="265">
        <v>0</v>
      </c>
      <c r="F45" s="265">
        <v>0</v>
      </c>
      <c r="G45" s="265">
        <v>0</v>
      </c>
      <c r="H45" s="265">
        <v>0</v>
      </c>
      <c r="I45" s="265">
        <v>0</v>
      </c>
      <c r="J45" s="265">
        <v>0</v>
      </c>
      <c r="K45" s="265">
        <v>0</v>
      </c>
      <c r="L45" s="265">
        <v>0</v>
      </c>
      <c r="M45" s="265">
        <v>0</v>
      </c>
      <c r="N45" s="265">
        <v>0</v>
      </c>
    </row>
    <row r="46" spans="2:14" x14ac:dyDescent="0.2">
      <c r="B46" s="217" t="s">
        <v>791</v>
      </c>
      <c r="C46" s="263" t="s">
        <v>852</v>
      </c>
      <c r="D46" s="264">
        <v>0</v>
      </c>
      <c r="E46" s="265">
        <v>0</v>
      </c>
      <c r="F46" s="265">
        <v>0</v>
      </c>
      <c r="G46" s="265">
        <v>0</v>
      </c>
      <c r="H46" s="265">
        <v>0</v>
      </c>
      <c r="I46" s="265">
        <v>0</v>
      </c>
      <c r="J46" s="265">
        <v>0</v>
      </c>
      <c r="K46" s="265">
        <v>0</v>
      </c>
      <c r="L46" s="265">
        <v>0</v>
      </c>
      <c r="M46" s="265">
        <v>0</v>
      </c>
      <c r="N46" s="265">
        <v>0</v>
      </c>
    </row>
    <row r="47" spans="2:14" x14ac:dyDescent="0.2">
      <c r="B47" s="217" t="s">
        <v>792</v>
      </c>
      <c r="C47" s="263" t="s">
        <v>852</v>
      </c>
      <c r="D47" s="264">
        <v>0</v>
      </c>
      <c r="E47" s="265">
        <v>0</v>
      </c>
      <c r="F47" s="265">
        <v>0</v>
      </c>
      <c r="G47" s="265">
        <v>0</v>
      </c>
      <c r="H47" s="265">
        <v>0</v>
      </c>
      <c r="I47" s="265">
        <v>0</v>
      </c>
      <c r="J47" s="265">
        <v>0</v>
      </c>
      <c r="K47" s="265">
        <v>0</v>
      </c>
      <c r="L47" s="265">
        <v>0</v>
      </c>
      <c r="M47" s="265">
        <v>0</v>
      </c>
      <c r="N47" s="265">
        <v>0</v>
      </c>
    </row>
    <row r="48" spans="2:14" x14ac:dyDescent="0.2">
      <c r="B48" s="217" t="s">
        <v>793</v>
      </c>
      <c r="C48" s="263" t="s">
        <v>852</v>
      </c>
      <c r="D48" s="264">
        <v>0</v>
      </c>
      <c r="E48" s="265">
        <v>0</v>
      </c>
      <c r="F48" s="265">
        <v>0</v>
      </c>
      <c r="G48" s="265">
        <v>0</v>
      </c>
      <c r="H48" s="265">
        <v>0</v>
      </c>
      <c r="I48" s="265">
        <v>0</v>
      </c>
      <c r="J48" s="265">
        <v>0</v>
      </c>
      <c r="K48" s="265">
        <v>0</v>
      </c>
      <c r="L48" s="265">
        <v>0</v>
      </c>
      <c r="M48" s="265">
        <v>0</v>
      </c>
      <c r="N48" s="265">
        <v>0</v>
      </c>
    </row>
    <row r="49" spans="1:18" ht="25.5" x14ac:dyDescent="0.2">
      <c r="B49" s="217" t="s">
        <v>794</v>
      </c>
      <c r="C49" s="263" t="s">
        <v>852</v>
      </c>
      <c r="D49" s="264">
        <v>0</v>
      </c>
      <c r="E49" s="265">
        <v>0</v>
      </c>
      <c r="F49" s="265">
        <v>0</v>
      </c>
      <c r="G49" s="265">
        <v>0</v>
      </c>
      <c r="H49" s="265">
        <v>0</v>
      </c>
      <c r="I49" s="265">
        <v>0</v>
      </c>
      <c r="J49" s="265">
        <v>0</v>
      </c>
      <c r="K49" s="265">
        <v>0</v>
      </c>
      <c r="L49" s="265">
        <v>0</v>
      </c>
      <c r="M49" s="265">
        <v>0</v>
      </c>
      <c r="N49" s="265">
        <v>0</v>
      </c>
    </row>
    <row r="50" spans="1:18" x14ac:dyDescent="0.2">
      <c r="B50" s="217" t="s">
        <v>795</v>
      </c>
      <c r="C50" s="263" t="s">
        <v>852</v>
      </c>
      <c r="D50" s="264">
        <v>0</v>
      </c>
      <c r="E50" s="265">
        <v>0</v>
      </c>
      <c r="F50" s="265">
        <v>0</v>
      </c>
      <c r="G50" s="265">
        <v>0</v>
      </c>
      <c r="H50" s="265">
        <v>0</v>
      </c>
      <c r="I50" s="265">
        <v>0</v>
      </c>
      <c r="J50" s="265">
        <v>0</v>
      </c>
      <c r="K50" s="265">
        <v>0</v>
      </c>
      <c r="L50" s="265">
        <v>0</v>
      </c>
      <c r="M50" s="265">
        <v>0</v>
      </c>
      <c r="N50" s="265">
        <v>0</v>
      </c>
    </row>
    <row r="51" spans="1:18" x14ac:dyDescent="0.2">
      <c r="B51" s="270" t="s">
        <v>796</v>
      </c>
      <c r="C51" s="263" t="s">
        <v>852</v>
      </c>
      <c r="D51" s="264">
        <v>0</v>
      </c>
      <c r="E51" s="265">
        <v>0</v>
      </c>
      <c r="F51" s="265">
        <v>0</v>
      </c>
      <c r="G51" s="265">
        <v>0</v>
      </c>
      <c r="H51" s="265">
        <v>0</v>
      </c>
      <c r="I51" s="265">
        <v>0</v>
      </c>
      <c r="J51" s="265">
        <v>0</v>
      </c>
      <c r="K51" s="265">
        <v>0</v>
      </c>
      <c r="L51" s="265">
        <v>0</v>
      </c>
      <c r="M51" s="265">
        <v>0</v>
      </c>
      <c r="N51" s="265">
        <v>0</v>
      </c>
    </row>
    <row r="52" spans="1:18" x14ac:dyDescent="0.2">
      <c r="B52" s="210" t="s">
        <v>200</v>
      </c>
      <c r="C52" s="266"/>
      <c r="D52" s="260"/>
      <c r="E52" s="262"/>
      <c r="F52" s="262"/>
      <c r="G52" s="262"/>
      <c r="H52" s="262"/>
      <c r="I52" s="262"/>
      <c r="J52" s="262"/>
      <c r="K52" s="262"/>
      <c r="L52" s="262"/>
      <c r="M52" s="262"/>
      <c r="N52" s="262"/>
    </row>
    <row r="53" spans="1:18" x14ac:dyDescent="0.2">
      <c r="B53" s="217" t="s">
        <v>797</v>
      </c>
      <c r="C53" s="263" t="s">
        <v>852</v>
      </c>
      <c r="D53" s="264">
        <v>0</v>
      </c>
      <c r="E53" s="265">
        <v>0</v>
      </c>
      <c r="F53" s="265">
        <v>0</v>
      </c>
      <c r="G53" s="265">
        <v>0</v>
      </c>
      <c r="H53" s="265">
        <v>0</v>
      </c>
      <c r="I53" s="265">
        <v>0</v>
      </c>
      <c r="J53" s="265">
        <v>0</v>
      </c>
      <c r="K53" s="265">
        <v>0</v>
      </c>
      <c r="L53" s="265">
        <v>0</v>
      </c>
      <c r="M53" s="265">
        <v>0</v>
      </c>
      <c r="N53" s="265">
        <v>0</v>
      </c>
    </row>
    <row r="54" spans="1:18" x14ac:dyDescent="0.2">
      <c r="B54" s="217" t="s">
        <v>798</v>
      </c>
      <c r="C54" s="263" t="s">
        <v>852</v>
      </c>
      <c r="D54" s="264">
        <v>0</v>
      </c>
      <c r="E54" s="265">
        <v>0</v>
      </c>
      <c r="F54" s="265">
        <v>0</v>
      </c>
      <c r="G54" s="265">
        <v>0</v>
      </c>
      <c r="H54" s="265">
        <v>0</v>
      </c>
      <c r="I54" s="265">
        <v>0</v>
      </c>
      <c r="J54" s="265">
        <v>0</v>
      </c>
      <c r="K54" s="265">
        <v>0</v>
      </c>
      <c r="L54" s="265">
        <v>0</v>
      </c>
      <c r="M54" s="265">
        <v>0</v>
      </c>
      <c r="N54" s="265">
        <v>0</v>
      </c>
    </row>
    <row r="55" spans="1:18" x14ac:dyDescent="0.2">
      <c r="B55" s="217" t="s">
        <v>799</v>
      </c>
      <c r="C55" s="263" t="s">
        <v>852</v>
      </c>
      <c r="D55" s="264">
        <v>0</v>
      </c>
      <c r="E55" s="265">
        <v>0</v>
      </c>
      <c r="F55" s="265">
        <v>0</v>
      </c>
      <c r="G55" s="265">
        <v>0</v>
      </c>
      <c r="H55" s="265">
        <v>0</v>
      </c>
      <c r="I55" s="265">
        <v>0</v>
      </c>
      <c r="J55" s="265">
        <v>0</v>
      </c>
      <c r="K55" s="265">
        <v>0</v>
      </c>
      <c r="L55" s="265">
        <v>0</v>
      </c>
      <c r="M55" s="265">
        <v>0</v>
      </c>
      <c r="N55" s="265">
        <v>0</v>
      </c>
    </row>
    <row r="56" spans="1:18" x14ac:dyDescent="0.2">
      <c r="B56" s="217" t="s">
        <v>800</v>
      </c>
      <c r="C56" s="263" t="s">
        <v>852</v>
      </c>
      <c r="D56" s="264">
        <v>0</v>
      </c>
      <c r="E56" s="265">
        <v>0</v>
      </c>
      <c r="F56" s="265">
        <v>0</v>
      </c>
      <c r="G56" s="265">
        <v>0</v>
      </c>
      <c r="H56" s="265">
        <v>0</v>
      </c>
      <c r="I56" s="265">
        <v>0</v>
      </c>
      <c r="J56" s="265">
        <v>0</v>
      </c>
      <c r="K56" s="265">
        <v>0</v>
      </c>
      <c r="L56" s="265">
        <v>0</v>
      </c>
      <c r="M56" s="265">
        <v>0</v>
      </c>
      <c r="N56" s="265">
        <v>0</v>
      </c>
    </row>
    <row r="57" spans="1:18" x14ac:dyDescent="0.2">
      <c r="B57" s="217" t="s">
        <v>801</v>
      </c>
      <c r="C57" s="263" t="s">
        <v>852</v>
      </c>
      <c r="D57" s="264">
        <v>0</v>
      </c>
      <c r="E57" s="265">
        <v>0</v>
      </c>
      <c r="F57" s="265">
        <v>0</v>
      </c>
      <c r="G57" s="265">
        <v>0</v>
      </c>
      <c r="H57" s="265">
        <v>0</v>
      </c>
      <c r="I57" s="265">
        <v>0</v>
      </c>
      <c r="J57" s="265">
        <v>0</v>
      </c>
      <c r="K57" s="265">
        <v>0</v>
      </c>
      <c r="L57" s="265">
        <v>0</v>
      </c>
      <c r="M57" s="265">
        <v>0</v>
      </c>
      <c r="N57" s="265">
        <v>0</v>
      </c>
    </row>
    <row r="58" spans="1:18" x14ac:dyDescent="0.2">
      <c r="B58" s="217" t="s">
        <v>803</v>
      </c>
      <c r="C58" s="263" t="s">
        <v>852</v>
      </c>
      <c r="D58" s="264">
        <v>0</v>
      </c>
      <c r="E58" s="265">
        <v>0</v>
      </c>
      <c r="F58" s="265">
        <v>0</v>
      </c>
      <c r="G58" s="265">
        <v>0</v>
      </c>
      <c r="H58" s="265">
        <v>0</v>
      </c>
      <c r="I58" s="265">
        <v>0</v>
      </c>
      <c r="J58" s="265">
        <v>0</v>
      </c>
      <c r="K58" s="265">
        <v>0</v>
      </c>
      <c r="L58" s="265">
        <v>0</v>
      </c>
      <c r="M58" s="265">
        <v>0</v>
      </c>
      <c r="N58" s="265">
        <v>0</v>
      </c>
    </row>
    <row r="59" spans="1:18" ht="6.75" customHeight="1" x14ac:dyDescent="0.2"/>
    <row r="60" spans="1:18" x14ac:dyDescent="0.2">
      <c r="B60" s="272" t="s">
        <v>686</v>
      </c>
      <c r="C60" s="273"/>
      <c r="D60" s="264">
        <f>SUM(E60:N60)</f>
        <v>100</v>
      </c>
      <c r="E60" s="274">
        <v>2.3365677121381556</v>
      </c>
      <c r="F60" s="274">
        <v>1.8511618675412373</v>
      </c>
      <c r="G60" s="274">
        <v>2.0482193109350462</v>
      </c>
      <c r="H60" s="274">
        <v>7.3240001810697803</v>
      </c>
      <c r="I60" s="274">
        <v>7.6106540758410519</v>
      </c>
      <c r="J60" s="274">
        <v>5.8829594043629818</v>
      </c>
      <c r="K60" s="274">
        <v>1.2733197333658018E-2</v>
      </c>
      <c r="L60" s="274">
        <v>0</v>
      </c>
      <c r="M60" s="274">
        <v>42.352887945052643</v>
      </c>
      <c r="N60" s="274">
        <v>30.580816305725445</v>
      </c>
    </row>
    <row r="61" spans="1:18" x14ac:dyDescent="0.2">
      <c r="B61" s="272" t="s">
        <v>687</v>
      </c>
      <c r="C61" s="273"/>
      <c r="D61" s="264">
        <f>SUM(E61:N61)</f>
        <v>100</v>
      </c>
      <c r="E61" s="274">
        <v>0</v>
      </c>
      <c r="F61" s="274">
        <v>0.9722334051074859</v>
      </c>
      <c r="G61" s="274">
        <v>3.2963567085404986</v>
      </c>
      <c r="H61" s="274">
        <v>0.9253392195453396</v>
      </c>
      <c r="I61" s="274">
        <v>0.76862171554959913</v>
      </c>
      <c r="J61" s="274">
        <v>0</v>
      </c>
      <c r="K61" s="274">
        <v>0</v>
      </c>
      <c r="L61" s="274">
        <v>0</v>
      </c>
      <c r="M61" s="274">
        <v>84.693810513845037</v>
      </c>
      <c r="N61" s="274">
        <v>9.3436384374120376</v>
      </c>
    </row>
    <row r="62" spans="1:18" x14ac:dyDescent="0.2">
      <c r="B62" s="250"/>
    </row>
    <row r="63" spans="1:18" x14ac:dyDescent="0.2">
      <c r="B63" s="250" t="s">
        <v>688</v>
      </c>
    </row>
    <row r="64" spans="1:18" s="250" customFormat="1" ht="15" customHeight="1" x14ac:dyDescent="0.2">
      <c r="A64" s="1"/>
      <c r="B64" s="275" t="s">
        <v>682</v>
      </c>
      <c r="C64" s="276"/>
      <c r="D64" s="251" t="s">
        <v>689</v>
      </c>
      <c r="E64" s="252" t="s">
        <v>685</v>
      </c>
      <c r="F64" s="252"/>
      <c r="G64" s="252"/>
      <c r="H64" s="252"/>
      <c r="I64" s="252"/>
      <c r="J64" s="252"/>
      <c r="K64" s="252"/>
      <c r="L64" s="252"/>
      <c r="M64" s="252"/>
      <c r="N64" s="252"/>
      <c r="O64" s="9" t="s">
        <v>24</v>
      </c>
      <c r="Q64" s="277"/>
      <c r="R64" s="278"/>
    </row>
    <row r="65" spans="1:18" s="250" customFormat="1" ht="67.5" customHeight="1" x14ac:dyDescent="0.2">
      <c r="A65" s="1"/>
      <c r="B65" s="279"/>
      <c r="C65" s="280"/>
      <c r="D65" s="251"/>
      <c r="E65" s="253" t="s">
        <v>288</v>
      </c>
      <c r="F65" s="254" t="s">
        <v>291</v>
      </c>
      <c r="G65" s="254" t="s">
        <v>356</v>
      </c>
      <c r="H65" s="254" t="s">
        <v>390</v>
      </c>
      <c r="I65" s="254" t="s">
        <v>434</v>
      </c>
      <c r="J65" s="254" t="s">
        <v>504</v>
      </c>
      <c r="K65" s="254" t="s">
        <v>532</v>
      </c>
      <c r="L65" s="253" t="s">
        <v>535</v>
      </c>
      <c r="M65" s="254" t="s">
        <v>537</v>
      </c>
      <c r="N65" s="254" t="s">
        <v>621</v>
      </c>
      <c r="O65" s="9"/>
      <c r="Q65" s="5" t="s">
        <v>690</v>
      </c>
      <c r="R65" s="6" t="s">
        <v>71</v>
      </c>
    </row>
    <row r="66" spans="1:18" s="250" customFormat="1" ht="15" customHeight="1" x14ac:dyDescent="0.2">
      <c r="A66" s="1"/>
      <c r="B66" s="275" t="s">
        <v>26</v>
      </c>
      <c r="C66" s="276"/>
      <c r="D66" s="281" t="s">
        <v>29</v>
      </c>
      <c r="E66" s="282" t="s">
        <v>30</v>
      </c>
      <c r="F66" s="282"/>
      <c r="G66" s="282"/>
      <c r="H66" s="282"/>
      <c r="I66" s="282"/>
      <c r="J66" s="282"/>
      <c r="K66" s="282"/>
      <c r="L66" s="282"/>
      <c r="M66" s="282"/>
      <c r="N66" s="282"/>
      <c r="O66" s="6" t="s">
        <v>31</v>
      </c>
      <c r="Q66" s="6" t="s">
        <v>32</v>
      </c>
      <c r="R66" s="6" t="s">
        <v>33</v>
      </c>
    </row>
    <row r="67" spans="1:18" ht="15" customHeight="1" x14ac:dyDescent="0.2">
      <c r="B67" s="283" t="s">
        <v>83</v>
      </c>
      <c r="C67" s="284"/>
      <c r="D67" s="260"/>
      <c r="E67" s="261"/>
      <c r="F67" s="262"/>
      <c r="G67" s="262"/>
      <c r="H67" s="262"/>
      <c r="I67" s="262"/>
      <c r="J67" s="262"/>
      <c r="K67" s="262"/>
      <c r="L67" s="262"/>
      <c r="M67" s="262"/>
      <c r="N67" s="262"/>
      <c r="O67" s="180" t="s">
        <v>289</v>
      </c>
      <c r="Q67" s="262"/>
      <c r="R67" s="262"/>
    </row>
    <row r="68" spans="1:18" ht="38.25" customHeight="1" x14ac:dyDescent="0.2">
      <c r="B68" s="285" t="s">
        <v>758</v>
      </c>
      <c r="C68" s="286"/>
      <c r="D68" s="264">
        <v>0</v>
      </c>
      <c r="E68" s="265">
        <f>IFERROR($D68/$D10*E10,0)</f>
        <v>0</v>
      </c>
      <c r="F68" s="265">
        <f t="shared" ref="F68:N69" si="0">IFERROR($D68/$D10*F10,0)</f>
        <v>0</v>
      </c>
      <c r="G68" s="265">
        <f t="shared" si="0"/>
        <v>0</v>
      </c>
      <c r="H68" s="265">
        <f t="shared" si="0"/>
        <v>0</v>
      </c>
      <c r="I68" s="265">
        <f t="shared" si="0"/>
        <v>0</v>
      </c>
      <c r="J68" s="265">
        <f t="shared" si="0"/>
        <v>0</v>
      </c>
      <c r="K68" s="265">
        <f t="shared" si="0"/>
        <v>0</v>
      </c>
      <c r="L68" s="265">
        <f t="shared" si="0"/>
        <v>0</v>
      </c>
      <c r="M68" s="265">
        <f t="shared" si="0"/>
        <v>0</v>
      </c>
      <c r="N68" s="265">
        <f t="shared" si="0"/>
        <v>0</v>
      </c>
      <c r="O68" s="78"/>
      <c r="P68" s="287">
        <f>+D68-SUM(E68:N68)</f>
        <v>0</v>
      </c>
      <c r="Q68" s="274">
        <v>0</v>
      </c>
      <c r="R68" s="274">
        <f>D68-Q68</f>
        <v>0</v>
      </c>
    </row>
    <row r="69" spans="1:18" x14ac:dyDescent="0.2">
      <c r="B69" s="285" t="s">
        <v>759</v>
      </c>
      <c r="C69" s="286"/>
      <c r="D69" s="264">
        <v>0</v>
      </c>
      <c r="E69" s="265">
        <f>IFERROR($D69/$D11*E11,0)</f>
        <v>0</v>
      </c>
      <c r="F69" s="265">
        <f t="shared" si="0"/>
        <v>0</v>
      </c>
      <c r="G69" s="265">
        <f t="shared" si="0"/>
        <v>0</v>
      </c>
      <c r="H69" s="265">
        <f t="shared" si="0"/>
        <v>0</v>
      </c>
      <c r="I69" s="265">
        <f t="shared" si="0"/>
        <v>0</v>
      </c>
      <c r="J69" s="265">
        <f t="shared" si="0"/>
        <v>0</v>
      </c>
      <c r="K69" s="265">
        <f t="shared" si="0"/>
        <v>0</v>
      </c>
      <c r="L69" s="265">
        <f t="shared" si="0"/>
        <v>0</v>
      </c>
      <c r="M69" s="265">
        <f t="shared" si="0"/>
        <v>0</v>
      </c>
      <c r="N69" s="265">
        <f t="shared" si="0"/>
        <v>0</v>
      </c>
      <c r="O69" s="78"/>
      <c r="P69" s="287">
        <f t="shared" ref="P69:P116" si="1">+D69-SUM(E69:N69)</f>
        <v>0</v>
      </c>
      <c r="Q69" s="274">
        <v>0</v>
      </c>
      <c r="R69" s="274">
        <f t="shared" ref="R69:R120" si="2">D69-Q69</f>
        <v>0</v>
      </c>
    </row>
    <row r="70" spans="1:18" x14ac:dyDescent="0.2">
      <c r="B70" s="283" t="s">
        <v>100</v>
      </c>
      <c r="C70" s="284"/>
      <c r="D70" s="260"/>
      <c r="E70" s="262"/>
      <c r="F70" s="262"/>
      <c r="G70" s="262"/>
      <c r="H70" s="262"/>
      <c r="I70" s="262"/>
      <c r="J70" s="262"/>
      <c r="K70" s="262"/>
      <c r="L70" s="262"/>
      <c r="M70" s="262"/>
      <c r="N70" s="262"/>
      <c r="O70" s="78"/>
      <c r="P70" s="287">
        <f t="shared" si="1"/>
        <v>0</v>
      </c>
      <c r="Q70" s="269"/>
      <c r="R70" s="269"/>
    </row>
    <row r="71" spans="1:18" x14ac:dyDescent="0.2">
      <c r="B71" s="285" t="s">
        <v>762</v>
      </c>
      <c r="C71" s="286"/>
      <c r="D71" s="264">
        <v>0</v>
      </c>
      <c r="E71" s="274">
        <f t="shared" ref="E71:N72" si="3">IFERROR($D71/$D13*E13,0)</f>
        <v>0</v>
      </c>
      <c r="F71" s="274">
        <f t="shared" si="3"/>
        <v>0</v>
      </c>
      <c r="G71" s="274">
        <f t="shared" si="3"/>
        <v>0</v>
      </c>
      <c r="H71" s="274">
        <f t="shared" si="3"/>
        <v>0</v>
      </c>
      <c r="I71" s="274">
        <f t="shared" si="3"/>
        <v>0</v>
      </c>
      <c r="J71" s="274">
        <f t="shared" si="3"/>
        <v>0</v>
      </c>
      <c r="K71" s="274">
        <f t="shared" si="3"/>
        <v>0</v>
      </c>
      <c r="L71" s="274">
        <f t="shared" si="3"/>
        <v>0</v>
      </c>
      <c r="M71" s="274">
        <f t="shared" si="3"/>
        <v>0</v>
      </c>
      <c r="N71" s="274">
        <f t="shared" si="3"/>
        <v>0</v>
      </c>
      <c r="O71" s="78"/>
      <c r="P71" s="287">
        <f t="shared" si="1"/>
        <v>0</v>
      </c>
      <c r="Q71" s="274">
        <v>0</v>
      </c>
      <c r="R71" s="274">
        <f t="shared" si="2"/>
        <v>0</v>
      </c>
    </row>
    <row r="72" spans="1:18" x14ac:dyDescent="0.2">
      <c r="B72" s="285" t="s">
        <v>763</v>
      </c>
      <c r="C72" s="286"/>
      <c r="D72" s="264">
        <v>0</v>
      </c>
      <c r="E72" s="274">
        <f t="shared" si="3"/>
        <v>0</v>
      </c>
      <c r="F72" s="274">
        <f t="shared" si="3"/>
        <v>0</v>
      </c>
      <c r="G72" s="274">
        <f t="shared" si="3"/>
        <v>0</v>
      </c>
      <c r="H72" s="274">
        <f t="shared" si="3"/>
        <v>0</v>
      </c>
      <c r="I72" s="274">
        <f t="shared" si="3"/>
        <v>0</v>
      </c>
      <c r="J72" s="274">
        <f t="shared" si="3"/>
        <v>0</v>
      </c>
      <c r="K72" s="274">
        <f t="shared" si="3"/>
        <v>0</v>
      </c>
      <c r="L72" s="274">
        <f t="shared" si="3"/>
        <v>0</v>
      </c>
      <c r="M72" s="274">
        <f t="shared" si="3"/>
        <v>0</v>
      </c>
      <c r="N72" s="274">
        <f t="shared" si="3"/>
        <v>0</v>
      </c>
      <c r="O72" s="78"/>
      <c r="P72" s="287">
        <f t="shared" si="1"/>
        <v>0</v>
      </c>
      <c r="Q72" s="274">
        <v>0</v>
      </c>
      <c r="R72" s="274">
        <f t="shared" si="2"/>
        <v>0</v>
      </c>
    </row>
    <row r="73" spans="1:18" x14ac:dyDescent="0.2">
      <c r="B73" s="283" t="s">
        <v>105</v>
      </c>
      <c r="C73" s="284"/>
      <c r="D73" s="268"/>
      <c r="E73" s="269"/>
      <c r="F73" s="269"/>
      <c r="G73" s="269"/>
      <c r="H73" s="269"/>
      <c r="I73" s="269"/>
      <c r="J73" s="269"/>
      <c r="K73" s="269"/>
      <c r="L73" s="269"/>
      <c r="M73" s="269"/>
      <c r="N73" s="269"/>
      <c r="O73" s="78"/>
      <c r="P73" s="287">
        <f t="shared" si="1"/>
        <v>0</v>
      </c>
      <c r="Q73" s="269"/>
      <c r="R73" s="269"/>
    </row>
    <row r="74" spans="1:18" x14ac:dyDescent="0.2">
      <c r="B74" s="285" t="s">
        <v>764</v>
      </c>
      <c r="C74" s="286"/>
      <c r="D74" s="264">
        <v>0</v>
      </c>
      <c r="E74" s="274">
        <f t="shared" ref="E74:N74" si="4">IFERROR($D74/$D16*E16,0)</f>
        <v>0</v>
      </c>
      <c r="F74" s="274">
        <f t="shared" si="4"/>
        <v>0</v>
      </c>
      <c r="G74" s="274">
        <f t="shared" si="4"/>
        <v>0</v>
      </c>
      <c r="H74" s="274">
        <f t="shared" si="4"/>
        <v>0</v>
      </c>
      <c r="I74" s="274">
        <f t="shared" si="4"/>
        <v>0</v>
      </c>
      <c r="J74" s="274">
        <f t="shared" si="4"/>
        <v>0</v>
      </c>
      <c r="K74" s="274">
        <f t="shared" si="4"/>
        <v>0</v>
      </c>
      <c r="L74" s="274">
        <f t="shared" si="4"/>
        <v>0</v>
      </c>
      <c r="M74" s="274">
        <f t="shared" si="4"/>
        <v>0</v>
      </c>
      <c r="N74" s="274">
        <f t="shared" si="4"/>
        <v>0</v>
      </c>
      <c r="O74" s="78"/>
      <c r="P74" s="287">
        <f t="shared" si="1"/>
        <v>0</v>
      </c>
      <c r="Q74" s="274">
        <v>0</v>
      </c>
      <c r="R74" s="274">
        <f t="shared" si="2"/>
        <v>0</v>
      </c>
    </row>
    <row r="75" spans="1:18" x14ac:dyDescent="0.2">
      <c r="B75" s="283" t="s">
        <v>109</v>
      </c>
      <c r="C75" s="284"/>
      <c r="D75" s="260"/>
      <c r="E75" s="262"/>
      <c r="F75" s="262"/>
      <c r="G75" s="262"/>
      <c r="H75" s="262"/>
      <c r="I75" s="262"/>
      <c r="J75" s="262"/>
      <c r="K75" s="262"/>
      <c r="L75" s="262"/>
      <c r="M75" s="262"/>
      <c r="N75" s="262"/>
      <c r="O75" s="78"/>
      <c r="P75" s="287">
        <f t="shared" si="1"/>
        <v>0</v>
      </c>
      <c r="Q75" s="269"/>
      <c r="R75" s="269"/>
    </row>
    <row r="76" spans="1:18" x14ac:dyDescent="0.2">
      <c r="B76" s="285" t="s">
        <v>765</v>
      </c>
      <c r="C76" s="286"/>
      <c r="D76" s="264">
        <v>0</v>
      </c>
      <c r="E76" s="274">
        <f t="shared" ref="E76:N81" si="5">IFERROR($D76/$D18*E18,0)</f>
        <v>0</v>
      </c>
      <c r="F76" s="274">
        <f t="shared" si="5"/>
        <v>0</v>
      </c>
      <c r="G76" s="274">
        <f t="shared" si="5"/>
        <v>0</v>
      </c>
      <c r="H76" s="274">
        <f t="shared" si="5"/>
        <v>0</v>
      </c>
      <c r="I76" s="274">
        <f t="shared" si="5"/>
        <v>0</v>
      </c>
      <c r="J76" s="274">
        <f t="shared" si="5"/>
        <v>0</v>
      </c>
      <c r="K76" s="274">
        <f t="shared" si="5"/>
        <v>0</v>
      </c>
      <c r="L76" s="274">
        <f t="shared" si="5"/>
        <v>0</v>
      </c>
      <c r="M76" s="274">
        <f t="shared" si="5"/>
        <v>0</v>
      </c>
      <c r="N76" s="274">
        <f t="shared" si="5"/>
        <v>0</v>
      </c>
      <c r="O76" s="78"/>
      <c r="P76" s="287">
        <f t="shared" si="1"/>
        <v>0</v>
      </c>
      <c r="Q76" s="274">
        <v>0</v>
      </c>
      <c r="R76" s="274">
        <f t="shared" si="2"/>
        <v>0</v>
      </c>
    </row>
    <row r="77" spans="1:18" x14ac:dyDescent="0.2">
      <c r="B77" s="285" t="s">
        <v>766</v>
      </c>
      <c r="C77" s="286"/>
      <c r="D77" s="264">
        <v>0</v>
      </c>
      <c r="E77" s="274">
        <f t="shared" si="5"/>
        <v>0</v>
      </c>
      <c r="F77" s="274">
        <f t="shared" si="5"/>
        <v>0</v>
      </c>
      <c r="G77" s="274">
        <f t="shared" si="5"/>
        <v>0</v>
      </c>
      <c r="H77" s="274">
        <f t="shared" si="5"/>
        <v>0</v>
      </c>
      <c r="I77" s="274">
        <f t="shared" si="5"/>
        <v>0</v>
      </c>
      <c r="J77" s="274">
        <f t="shared" si="5"/>
        <v>0</v>
      </c>
      <c r="K77" s="274">
        <f t="shared" si="5"/>
        <v>0</v>
      </c>
      <c r="L77" s="274">
        <f t="shared" si="5"/>
        <v>0</v>
      </c>
      <c r="M77" s="274">
        <f t="shared" si="5"/>
        <v>0</v>
      </c>
      <c r="N77" s="274">
        <f t="shared" si="5"/>
        <v>0</v>
      </c>
      <c r="O77" s="78"/>
      <c r="P77" s="287">
        <f t="shared" si="1"/>
        <v>0</v>
      </c>
      <c r="Q77" s="274">
        <v>0</v>
      </c>
      <c r="R77" s="274">
        <f t="shared" si="2"/>
        <v>0</v>
      </c>
    </row>
    <row r="78" spans="1:18" x14ac:dyDescent="0.2">
      <c r="B78" s="285" t="s">
        <v>767</v>
      </c>
      <c r="C78" s="286"/>
      <c r="D78" s="264">
        <v>0</v>
      </c>
      <c r="E78" s="274">
        <f t="shared" si="5"/>
        <v>0</v>
      </c>
      <c r="F78" s="274">
        <f t="shared" si="5"/>
        <v>0</v>
      </c>
      <c r="G78" s="274">
        <f t="shared" si="5"/>
        <v>0</v>
      </c>
      <c r="H78" s="274">
        <f t="shared" si="5"/>
        <v>0</v>
      </c>
      <c r="I78" s="274">
        <f t="shared" si="5"/>
        <v>0</v>
      </c>
      <c r="J78" s="274">
        <f t="shared" si="5"/>
        <v>0</v>
      </c>
      <c r="K78" s="274">
        <f t="shared" si="5"/>
        <v>0</v>
      </c>
      <c r="L78" s="274">
        <f t="shared" si="5"/>
        <v>0</v>
      </c>
      <c r="M78" s="274">
        <f t="shared" si="5"/>
        <v>0</v>
      </c>
      <c r="N78" s="274">
        <f t="shared" si="5"/>
        <v>0</v>
      </c>
      <c r="O78" s="78"/>
      <c r="P78" s="287">
        <f t="shared" si="1"/>
        <v>0</v>
      </c>
      <c r="Q78" s="274">
        <v>0</v>
      </c>
      <c r="R78" s="274">
        <f t="shared" si="2"/>
        <v>0</v>
      </c>
    </row>
    <row r="79" spans="1:18" x14ac:dyDescent="0.2">
      <c r="B79" s="285" t="s">
        <v>768</v>
      </c>
      <c r="C79" s="286"/>
      <c r="D79" s="264">
        <v>0</v>
      </c>
      <c r="E79" s="274">
        <f t="shared" si="5"/>
        <v>0</v>
      </c>
      <c r="F79" s="274">
        <f t="shared" si="5"/>
        <v>0</v>
      </c>
      <c r="G79" s="274">
        <f t="shared" si="5"/>
        <v>0</v>
      </c>
      <c r="H79" s="274">
        <f t="shared" si="5"/>
        <v>0</v>
      </c>
      <c r="I79" s="274">
        <f t="shared" si="5"/>
        <v>0</v>
      </c>
      <c r="J79" s="274">
        <f t="shared" si="5"/>
        <v>0</v>
      </c>
      <c r="K79" s="274">
        <f t="shared" si="5"/>
        <v>0</v>
      </c>
      <c r="L79" s="274">
        <f t="shared" si="5"/>
        <v>0</v>
      </c>
      <c r="M79" s="274">
        <f t="shared" si="5"/>
        <v>0</v>
      </c>
      <c r="N79" s="274">
        <f t="shared" si="5"/>
        <v>0</v>
      </c>
      <c r="O79" s="78"/>
      <c r="P79" s="287">
        <f t="shared" si="1"/>
        <v>0</v>
      </c>
      <c r="Q79" s="274">
        <v>0</v>
      </c>
      <c r="R79" s="274">
        <f t="shared" si="2"/>
        <v>0</v>
      </c>
    </row>
    <row r="80" spans="1:18" x14ac:dyDescent="0.2">
      <c r="B80" s="285" t="s">
        <v>769</v>
      </c>
      <c r="C80" s="286"/>
      <c r="D80" s="264">
        <v>0</v>
      </c>
      <c r="E80" s="274">
        <f t="shared" si="5"/>
        <v>0</v>
      </c>
      <c r="F80" s="274">
        <f t="shared" si="5"/>
        <v>0</v>
      </c>
      <c r="G80" s="274">
        <f t="shared" si="5"/>
        <v>0</v>
      </c>
      <c r="H80" s="274">
        <f t="shared" si="5"/>
        <v>0</v>
      </c>
      <c r="I80" s="274">
        <f t="shared" si="5"/>
        <v>0</v>
      </c>
      <c r="J80" s="274">
        <f t="shared" si="5"/>
        <v>0</v>
      </c>
      <c r="K80" s="274">
        <f t="shared" si="5"/>
        <v>0</v>
      </c>
      <c r="L80" s="274">
        <f t="shared" si="5"/>
        <v>0</v>
      </c>
      <c r="M80" s="274">
        <f t="shared" si="5"/>
        <v>0</v>
      </c>
      <c r="N80" s="274">
        <f t="shared" si="5"/>
        <v>0</v>
      </c>
      <c r="O80" s="78"/>
      <c r="P80" s="287">
        <f t="shared" si="1"/>
        <v>0</v>
      </c>
      <c r="Q80" s="274">
        <v>0</v>
      </c>
      <c r="R80" s="274">
        <f t="shared" si="2"/>
        <v>0</v>
      </c>
    </row>
    <row r="81" spans="2:18" x14ac:dyDescent="0.2">
      <c r="B81" s="288" t="s">
        <v>770</v>
      </c>
      <c r="C81" s="289"/>
      <c r="D81" s="264">
        <v>0</v>
      </c>
      <c r="E81" s="274">
        <f t="shared" si="5"/>
        <v>0</v>
      </c>
      <c r="F81" s="274">
        <f t="shared" si="5"/>
        <v>0</v>
      </c>
      <c r="G81" s="274">
        <f t="shared" si="5"/>
        <v>0</v>
      </c>
      <c r="H81" s="274">
        <f t="shared" si="5"/>
        <v>0</v>
      </c>
      <c r="I81" s="274">
        <f t="shared" si="5"/>
        <v>0</v>
      </c>
      <c r="J81" s="274">
        <f t="shared" si="5"/>
        <v>0</v>
      </c>
      <c r="K81" s="274">
        <f t="shared" si="5"/>
        <v>0</v>
      </c>
      <c r="L81" s="274">
        <f t="shared" si="5"/>
        <v>0</v>
      </c>
      <c r="M81" s="274">
        <f t="shared" si="5"/>
        <v>0</v>
      </c>
      <c r="N81" s="274">
        <f t="shared" si="5"/>
        <v>0</v>
      </c>
      <c r="O81" s="78"/>
      <c r="P81" s="287">
        <f t="shared" si="1"/>
        <v>0</v>
      </c>
      <c r="Q81" s="274">
        <v>0</v>
      </c>
      <c r="R81" s="274">
        <f t="shared" si="2"/>
        <v>0</v>
      </c>
    </row>
    <row r="82" spans="2:18" x14ac:dyDescent="0.2">
      <c r="B82" s="283" t="s">
        <v>132</v>
      </c>
      <c r="C82" s="284"/>
      <c r="D82" s="260"/>
      <c r="E82" s="262"/>
      <c r="F82" s="262"/>
      <c r="G82" s="262"/>
      <c r="H82" s="262"/>
      <c r="I82" s="262"/>
      <c r="J82" s="262"/>
      <c r="K82" s="262"/>
      <c r="L82" s="262"/>
      <c r="M82" s="262"/>
      <c r="N82" s="262"/>
      <c r="O82" s="78"/>
      <c r="P82" s="287">
        <f t="shared" si="1"/>
        <v>0</v>
      </c>
      <c r="Q82" s="269"/>
      <c r="R82" s="269"/>
    </row>
    <row r="83" spans="2:18" x14ac:dyDescent="0.2">
      <c r="B83" s="285" t="s">
        <v>771</v>
      </c>
      <c r="C83" s="286"/>
      <c r="D83" s="264">
        <v>158234.63</v>
      </c>
      <c r="E83" s="274">
        <f t="shared" ref="E83:N86" si="6">IFERROR($D83/$D25*E25,0)</f>
        <v>134.87331751417179</v>
      </c>
      <c r="F83" s="274">
        <f t="shared" si="6"/>
        <v>379.95969799970777</v>
      </c>
      <c r="G83" s="274">
        <f t="shared" si="6"/>
        <v>3109.8140718337304</v>
      </c>
      <c r="H83" s="274">
        <f t="shared" si="6"/>
        <v>20745.313069488253</v>
      </c>
      <c r="I83" s="274">
        <f t="shared" si="6"/>
        <v>42898.588758766338</v>
      </c>
      <c r="J83" s="274">
        <f t="shared" si="6"/>
        <v>22840.490098313177</v>
      </c>
      <c r="K83" s="274">
        <f t="shared" si="6"/>
        <v>0</v>
      </c>
      <c r="L83" s="274">
        <f t="shared" si="6"/>
        <v>0</v>
      </c>
      <c r="M83" s="274">
        <f t="shared" si="6"/>
        <v>62149.699126801053</v>
      </c>
      <c r="N83" s="274">
        <f t="shared" si="6"/>
        <v>5975.8918592835589</v>
      </c>
      <c r="O83" s="78"/>
      <c r="P83" s="287">
        <f t="shared" si="1"/>
        <v>0</v>
      </c>
      <c r="Q83" s="274">
        <v>158234.63</v>
      </c>
      <c r="R83" s="274">
        <f t="shared" si="2"/>
        <v>0</v>
      </c>
    </row>
    <row r="84" spans="2:18" x14ac:dyDescent="0.2">
      <c r="B84" s="285" t="s">
        <v>772</v>
      </c>
      <c r="C84" s="286"/>
      <c r="D84" s="264">
        <v>2800.75</v>
      </c>
      <c r="E84" s="274">
        <f t="shared" si="6"/>
        <v>2.3872552046781204</v>
      </c>
      <c r="F84" s="274">
        <f t="shared" si="6"/>
        <v>6.7252795685285935</v>
      </c>
      <c r="G84" s="274">
        <f t="shared" si="6"/>
        <v>55.043651074915275</v>
      </c>
      <c r="H84" s="274">
        <f t="shared" si="6"/>
        <v>367.19165443979756</v>
      </c>
      <c r="I84" s="274">
        <f t="shared" si="6"/>
        <v>759.30422099204725</v>
      </c>
      <c r="J84" s="274">
        <f t="shared" si="6"/>
        <v>404.2762487759515</v>
      </c>
      <c r="K84" s="274">
        <f t="shared" si="6"/>
        <v>0</v>
      </c>
      <c r="L84" s="274">
        <f t="shared" si="6"/>
        <v>0</v>
      </c>
      <c r="M84" s="274">
        <f t="shared" si="6"/>
        <v>1100.0485154822813</v>
      </c>
      <c r="N84" s="274">
        <f t="shared" si="6"/>
        <v>105.77317446180035</v>
      </c>
      <c r="O84" s="78"/>
      <c r="P84" s="287">
        <f t="shared" si="1"/>
        <v>0</v>
      </c>
      <c r="Q84" s="274">
        <v>2800.75</v>
      </c>
      <c r="R84" s="274">
        <f t="shared" si="2"/>
        <v>0</v>
      </c>
    </row>
    <row r="85" spans="2:18" x14ac:dyDescent="0.2">
      <c r="B85" s="285" t="s">
        <v>773</v>
      </c>
      <c r="C85" s="286"/>
      <c r="D85" s="264">
        <v>0</v>
      </c>
      <c r="E85" s="274">
        <f t="shared" si="6"/>
        <v>0</v>
      </c>
      <c r="F85" s="274">
        <f t="shared" si="6"/>
        <v>0</v>
      </c>
      <c r="G85" s="274">
        <f t="shared" si="6"/>
        <v>0</v>
      </c>
      <c r="H85" s="274">
        <f t="shared" si="6"/>
        <v>0</v>
      </c>
      <c r="I85" s="274">
        <f t="shared" si="6"/>
        <v>0</v>
      </c>
      <c r="J85" s="274">
        <f t="shared" si="6"/>
        <v>0</v>
      </c>
      <c r="K85" s="274">
        <f t="shared" si="6"/>
        <v>0</v>
      </c>
      <c r="L85" s="274">
        <f t="shared" si="6"/>
        <v>0</v>
      </c>
      <c r="M85" s="274">
        <f t="shared" si="6"/>
        <v>0</v>
      </c>
      <c r="N85" s="274">
        <f t="shared" si="6"/>
        <v>0</v>
      </c>
      <c r="O85" s="78"/>
      <c r="P85" s="287">
        <f t="shared" si="1"/>
        <v>0</v>
      </c>
      <c r="Q85" s="274">
        <v>0</v>
      </c>
      <c r="R85" s="274">
        <f t="shared" si="2"/>
        <v>0</v>
      </c>
    </row>
    <row r="86" spans="2:18" x14ac:dyDescent="0.2">
      <c r="B86" s="285" t="s">
        <v>774</v>
      </c>
      <c r="C86" s="286"/>
      <c r="D86" s="264">
        <v>0</v>
      </c>
      <c r="E86" s="274">
        <f t="shared" si="6"/>
        <v>0</v>
      </c>
      <c r="F86" s="274">
        <f t="shared" si="6"/>
        <v>0</v>
      </c>
      <c r="G86" s="274">
        <f t="shared" si="6"/>
        <v>0</v>
      </c>
      <c r="H86" s="274">
        <f t="shared" si="6"/>
        <v>0</v>
      </c>
      <c r="I86" s="274">
        <f t="shared" si="6"/>
        <v>0</v>
      </c>
      <c r="J86" s="274">
        <f t="shared" si="6"/>
        <v>0</v>
      </c>
      <c r="K86" s="274">
        <f t="shared" si="6"/>
        <v>0</v>
      </c>
      <c r="L86" s="274">
        <f t="shared" si="6"/>
        <v>0</v>
      </c>
      <c r="M86" s="274">
        <f t="shared" si="6"/>
        <v>0</v>
      </c>
      <c r="N86" s="274">
        <f t="shared" si="6"/>
        <v>0</v>
      </c>
      <c r="O86" s="78"/>
      <c r="P86" s="287">
        <f t="shared" si="1"/>
        <v>0</v>
      </c>
      <c r="Q86" s="274">
        <v>0</v>
      </c>
      <c r="R86" s="274">
        <f t="shared" si="2"/>
        <v>0</v>
      </c>
    </row>
    <row r="87" spans="2:18" x14ac:dyDescent="0.2">
      <c r="B87" s="283" t="s">
        <v>145</v>
      </c>
      <c r="C87" s="284"/>
      <c r="D87" s="271"/>
      <c r="E87" s="262"/>
      <c r="F87" s="262"/>
      <c r="G87" s="262"/>
      <c r="H87" s="262"/>
      <c r="I87" s="262"/>
      <c r="J87" s="262"/>
      <c r="K87" s="262"/>
      <c r="L87" s="262"/>
      <c r="M87" s="262"/>
      <c r="N87" s="262"/>
      <c r="O87" s="78"/>
      <c r="P87" s="287">
        <f t="shared" si="1"/>
        <v>0</v>
      </c>
      <c r="Q87" s="269"/>
      <c r="R87" s="269"/>
    </row>
    <row r="88" spans="2:18" x14ac:dyDescent="0.2">
      <c r="B88" s="285" t="s">
        <v>777</v>
      </c>
      <c r="C88" s="286"/>
      <c r="D88" s="290">
        <v>0</v>
      </c>
      <c r="E88" s="274">
        <f t="shared" ref="E88:N90" si="7">IFERROR($D88/$D30*E30,0)</f>
        <v>0</v>
      </c>
      <c r="F88" s="274">
        <f t="shared" si="7"/>
        <v>0</v>
      </c>
      <c r="G88" s="274">
        <f t="shared" si="7"/>
        <v>0</v>
      </c>
      <c r="H88" s="274">
        <f t="shared" si="7"/>
        <v>0</v>
      </c>
      <c r="I88" s="274">
        <f t="shared" si="7"/>
        <v>0</v>
      </c>
      <c r="J88" s="274">
        <f t="shared" si="7"/>
        <v>0</v>
      </c>
      <c r="K88" s="274">
        <f t="shared" si="7"/>
        <v>0</v>
      </c>
      <c r="L88" s="274">
        <f t="shared" si="7"/>
        <v>0</v>
      </c>
      <c r="M88" s="274">
        <f t="shared" si="7"/>
        <v>0</v>
      </c>
      <c r="N88" s="274">
        <f t="shared" si="7"/>
        <v>0</v>
      </c>
      <c r="O88" s="78"/>
      <c r="P88" s="287">
        <f t="shared" si="1"/>
        <v>0</v>
      </c>
      <c r="Q88" s="274">
        <v>0</v>
      </c>
      <c r="R88" s="274">
        <f t="shared" si="2"/>
        <v>0</v>
      </c>
    </row>
    <row r="89" spans="2:18" x14ac:dyDescent="0.2">
      <c r="B89" s="285" t="s">
        <v>778</v>
      </c>
      <c r="C89" s="286"/>
      <c r="D89" s="290">
        <v>0</v>
      </c>
      <c r="E89" s="274">
        <f t="shared" si="7"/>
        <v>0</v>
      </c>
      <c r="F89" s="274">
        <f t="shared" si="7"/>
        <v>0</v>
      </c>
      <c r="G89" s="274">
        <f t="shared" si="7"/>
        <v>0</v>
      </c>
      <c r="H89" s="274">
        <f t="shared" si="7"/>
        <v>0</v>
      </c>
      <c r="I89" s="274">
        <f t="shared" si="7"/>
        <v>0</v>
      </c>
      <c r="J89" s="274">
        <f t="shared" si="7"/>
        <v>0</v>
      </c>
      <c r="K89" s="274">
        <f t="shared" si="7"/>
        <v>0</v>
      </c>
      <c r="L89" s="274">
        <f t="shared" si="7"/>
        <v>0</v>
      </c>
      <c r="M89" s="274">
        <f t="shared" si="7"/>
        <v>0</v>
      </c>
      <c r="N89" s="274">
        <f t="shared" si="7"/>
        <v>0</v>
      </c>
      <c r="O89" s="78"/>
      <c r="P89" s="287">
        <f t="shared" si="1"/>
        <v>0</v>
      </c>
      <c r="Q89" s="274">
        <v>0</v>
      </c>
      <c r="R89" s="274">
        <f t="shared" si="2"/>
        <v>0</v>
      </c>
    </row>
    <row r="90" spans="2:18" x14ac:dyDescent="0.2">
      <c r="B90" s="285" t="s">
        <v>779</v>
      </c>
      <c r="C90" s="286"/>
      <c r="D90" s="290">
        <v>0</v>
      </c>
      <c r="E90" s="274">
        <f t="shared" si="7"/>
        <v>0</v>
      </c>
      <c r="F90" s="274">
        <f t="shared" si="7"/>
        <v>0</v>
      </c>
      <c r="G90" s="274">
        <f t="shared" si="7"/>
        <v>0</v>
      </c>
      <c r="H90" s="274">
        <f t="shared" si="7"/>
        <v>0</v>
      </c>
      <c r="I90" s="274">
        <f t="shared" si="7"/>
        <v>0</v>
      </c>
      <c r="J90" s="274">
        <f t="shared" si="7"/>
        <v>0</v>
      </c>
      <c r="K90" s="274">
        <f t="shared" si="7"/>
        <v>0</v>
      </c>
      <c r="L90" s="274">
        <f t="shared" si="7"/>
        <v>0</v>
      </c>
      <c r="M90" s="274">
        <f t="shared" si="7"/>
        <v>0</v>
      </c>
      <c r="N90" s="274">
        <f t="shared" si="7"/>
        <v>0</v>
      </c>
      <c r="O90" s="78"/>
      <c r="P90" s="287">
        <f t="shared" si="1"/>
        <v>0</v>
      </c>
      <c r="Q90" s="274">
        <v>0</v>
      </c>
      <c r="R90" s="274">
        <f t="shared" si="2"/>
        <v>0</v>
      </c>
    </row>
    <row r="91" spans="2:18" x14ac:dyDescent="0.2">
      <c r="B91" s="283" t="s">
        <v>161</v>
      </c>
      <c r="C91" s="284"/>
      <c r="D91" s="271"/>
      <c r="E91" s="262"/>
      <c r="F91" s="262"/>
      <c r="G91" s="262"/>
      <c r="H91" s="262"/>
      <c r="I91" s="262"/>
      <c r="J91" s="262"/>
      <c r="K91" s="262"/>
      <c r="L91" s="262"/>
      <c r="M91" s="262"/>
      <c r="N91" s="262"/>
      <c r="O91" s="78"/>
      <c r="P91" s="287">
        <f t="shared" si="1"/>
        <v>0</v>
      </c>
      <c r="Q91" s="269"/>
      <c r="R91" s="269"/>
    </row>
    <row r="92" spans="2:18" x14ac:dyDescent="0.2">
      <c r="B92" s="285" t="s">
        <v>780</v>
      </c>
      <c r="C92" s="286"/>
      <c r="D92" s="290">
        <v>0</v>
      </c>
      <c r="E92" s="274">
        <f t="shared" ref="E92:N93" si="8">IFERROR($D92/$D34*E34,0)</f>
        <v>0</v>
      </c>
      <c r="F92" s="274">
        <f t="shared" si="8"/>
        <v>0</v>
      </c>
      <c r="G92" s="274">
        <f t="shared" si="8"/>
        <v>0</v>
      </c>
      <c r="H92" s="274">
        <f t="shared" si="8"/>
        <v>0</v>
      </c>
      <c r="I92" s="274">
        <f t="shared" si="8"/>
        <v>0</v>
      </c>
      <c r="J92" s="274">
        <f t="shared" si="8"/>
        <v>0</v>
      </c>
      <c r="K92" s="274">
        <f t="shared" si="8"/>
        <v>0</v>
      </c>
      <c r="L92" s="274">
        <f t="shared" si="8"/>
        <v>0</v>
      </c>
      <c r="M92" s="274">
        <f t="shared" si="8"/>
        <v>0</v>
      </c>
      <c r="N92" s="274">
        <f t="shared" si="8"/>
        <v>0</v>
      </c>
      <c r="O92" s="78"/>
      <c r="P92" s="287">
        <f t="shared" si="1"/>
        <v>0</v>
      </c>
      <c r="Q92" s="274">
        <v>0</v>
      </c>
      <c r="R92" s="274">
        <f t="shared" si="2"/>
        <v>0</v>
      </c>
    </row>
    <row r="93" spans="2:18" x14ac:dyDescent="0.2">
      <c r="B93" s="285" t="s">
        <v>781</v>
      </c>
      <c r="C93" s="286"/>
      <c r="D93" s="290">
        <v>0</v>
      </c>
      <c r="E93" s="274">
        <f t="shared" si="8"/>
        <v>0</v>
      </c>
      <c r="F93" s="274">
        <f t="shared" si="8"/>
        <v>0</v>
      </c>
      <c r="G93" s="274">
        <f t="shared" si="8"/>
        <v>0</v>
      </c>
      <c r="H93" s="274">
        <f t="shared" si="8"/>
        <v>0</v>
      </c>
      <c r="I93" s="274">
        <f t="shared" si="8"/>
        <v>0</v>
      </c>
      <c r="J93" s="274">
        <f t="shared" si="8"/>
        <v>0</v>
      </c>
      <c r="K93" s="274">
        <f t="shared" si="8"/>
        <v>0</v>
      </c>
      <c r="L93" s="274">
        <f t="shared" si="8"/>
        <v>0</v>
      </c>
      <c r="M93" s="274">
        <f t="shared" si="8"/>
        <v>0</v>
      </c>
      <c r="N93" s="274">
        <f t="shared" si="8"/>
        <v>0</v>
      </c>
      <c r="O93" s="78"/>
      <c r="P93" s="287">
        <f t="shared" si="1"/>
        <v>0</v>
      </c>
      <c r="Q93" s="274">
        <v>0</v>
      </c>
      <c r="R93" s="274">
        <f t="shared" si="2"/>
        <v>0</v>
      </c>
    </row>
    <row r="94" spans="2:18" x14ac:dyDescent="0.2">
      <c r="B94" s="283" t="s">
        <v>166</v>
      </c>
      <c r="C94" s="284"/>
      <c r="D94" s="260"/>
      <c r="E94" s="262"/>
      <c r="F94" s="262"/>
      <c r="G94" s="262"/>
      <c r="H94" s="262"/>
      <c r="I94" s="262"/>
      <c r="J94" s="262"/>
      <c r="K94" s="262"/>
      <c r="L94" s="262"/>
      <c r="M94" s="262"/>
      <c r="N94" s="262"/>
      <c r="O94" s="78"/>
      <c r="P94" s="287">
        <f t="shared" si="1"/>
        <v>0</v>
      </c>
      <c r="Q94" s="269"/>
      <c r="R94" s="269"/>
    </row>
    <row r="95" spans="2:18" x14ac:dyDescent="0.2">
      <c r="B95" s="285" t="s">
        <v>782</v>
      </c>
      <c r="C95" s="286"/>
      <c r="D95" s="264">
        <v>0</v>
      </c>
      <c r="E95" s="274">
        <f t="shared" ref="E95:N109" si="9">IFERROR($D95/$D37*E37,0)</f>
        <v>0</v>
      </c>
      <c r="F95" s="274">
        <f t="shared" si="9"/>
        <v>0</v>
      </c>
      <c r="G95" s="274">
        <f t="shared" si="9"/>
        <v>0</v>
      </c>
      <c r="H95" s="274">
        <f t="shared" si="9"/>
        <v>0</v>
      </c>
      <c r="I95" s="274">
        <f t="shared" si="9"/>
        <v>0</v>
      </c>
      <c r="J95" s="274">
        <f t="shared" si="9"/>
        <v>0</v>
      </c>
      <c r="K95" s="274">
        <f t="shared" si="9"/>
        <v>0</v>
      </c>
      <c r="L95" s="274">
        <f t="shared" si="9"/>
        <v>0</v>
      </c>
      <c r="M95" s="274">
        <f t="shared" si="9"/>
        <v>0</v>
      </c>
      <c r="N95" s="274">
        <f t="shared" si="9"/>
        <v>0</v>
      </c>
      <c r="O95" s="78"/>
      <c r="P95" s="287">
        <f t="shared" si="1"/>
        <v>0</v>
      </c>
      <c r="Q95" s="274">
        <v>0</v>
      </c>
      <c r="R95" s="274">
        <f t="shared" si="2"/>
        <v>0</v>
      </c>
    </row>
    <row r="96" spans="2:18" x14ac:dyDescent="0.2">
      <c r="B96" s="285" t="s">
        <v>783</v>
      </c>
      <c r="C96" s="286"/>
      <c r="D96" s="264">
        <v>0</v>
      </c>
      <c r="E96" s="274">
        <f t="shared" si="9"/>
        <v>0</v>
      </c>
      <c r="F96" s="274">
        <f t="shared" si="9"/>
        <v>0</v>
      </c>
      <c r="G96" s="274">
        <f t="shared" si="9"/>
        <v>0</v>
      </c>
      <c r="H96" s="274">
        <f t="shared" si="9"/>
        <v>0</v>
      </c>
      <c r="I96" s="274">
        <f t="shared" si="9"/>
        <v>0</v>
      </c>
      <c r="J96" s="274">
        <f t="shared" si="9"/>
        <v>0</v>
      </c>
      <c r="K96" s="274">
        <f t="shared" si="9"/>
        <v>0</v>
      </c>
      <c r="L96" s="274">
        <f t="shared" si="9"/>
        <v>0</v>
      </c>
      <c r="M96" s="274">
        <f t="shared" si="9"/>
        <v>0</v>
      </c>
      <c r="N96" s="274">
        <f t="shared" si="9"/>
        <v>0</v>
      </c>
      <c r="O96" s="78"/>
      <c r="P96" s="287">
        <f t="shared" si="1"/>
        <v>0</v>
      </c>
      <c r="Q96" s="274">
        <v>0</v>
      </c>
      <c r="R96" s="274">
        <f t="shared" si="2"/>
        <v>0</v>
      </c>
    </row>
    <row r="97" spans="2:18" x14ac:dyDescent="0.2">
      <c r="B97" s="285" t="s">
        <v>784</v>
      </c>
      <c r="C97" s="286"/>
      <c r="D97" s="264">
        <v>0</v>
      </c>
      <c r="E97" s="274">
        <f t="shared" si="9"/>
        <v>0</v>
      </c>
      <c r="F97" s="274">
        <f t="shared" si="9"/>
        <v>0</v>
      </c>
      <c r="G97" s="274">
        <f t="shared" si="9"/>
        <v>0</v>
      </c>
      <c r="H97" s="274">
        <f t="shared" si="9"/>
        <v>0</v>
      </c>
      <c r="I97" s="274">
        <f t="shared" si="9"/>
        <v>0</v>
      </c>
      <c r="J97" s="274">
        <f t="shared" si="9"/>
        <v>0</v>
      </c>
      <c r="K97" s="274">
        <f t="shared" si="9"/>
        <v>0</v>
      </c>
      <c r="L97" s="274">
        <f t="shared" si="9"/>
        <v>0</v>
      </c>
      <c r="M97" s="274">
        <f t="shared" si="9"/>
        <v>0</v>
      </c>
      <c r="N97" s="274">
        <f t="shared" si="9"/>
        <v>0</v>
      </c>
      <c r="O97" s="78"/>
      <c r="P97" s="287">
        <f t="shared" si="1"/>
        <v>0</v>
      </c>
      <c r="Q97" s="274">
        <v>0</v>
      </c>
      <c r="R97" s="274">
        <f t="shared" si="2"/>
        <v>0</v>
      </c>
    </row>
    <row r="98" spans="2:18" x14ac:dyDescent="0.2">
      <c r="B98" s="285" t="s">
        <v>785</v>
      </c>
      <c r="C98" s="286"/>
      <c r="D98" s="264">
        <v>0</v>
      </c>
      <c r="E98" s="274">
        <f t="shared" si="9"/>
        <v>0</v>
      </c>
      <c r="F98" s="274">
        <f t="shared" si="9"/>
        <v>0</v>
      </c>
      <c r="G98" s="274">
        <f t="shared" si="9"/>
        <v>0</v>
      </c>
      <c r="H98" s="274">
        <f t="shared" si="9"/>
        <v>0</v>
      </c>
      <c r="I98" s="274">
        <f t="shared" si="9"/>
        <v>0</v>
      </c>
      <c r="J98" s="274">
        <f t="shared" si="9"/>
        <v>0</v>
      </c>
      <c r="K98" s="274">
        <f t="shared" si="9"/>
        <v>0</v>
      </c>
      <c r="L98" s="274">
        <f t="shared" si="9"/>
        <v>0</v>
      </c>
      <c r="M98" s="274">
        <f t="shared" si="9"/>
        <v>0</v>
      </c>
      <c r="N98" s="274">
        <f t="shared" si="9"/>
        <v>0</v>
      </c>
      <c r="O98" s="78"/>
      <c r="P98" s="287">
        <f t="shared" si="1"/>
        <v>0</v>
      </c>
      <c r="Q98" s="274">
        <v>0</v>
      </c>
      <c r="R98" s="274">
        <f t="shared" si="2"/>
        <v>0</v>
      </c>
    </row>
    <row r="99" spans="2:18" x14ac:dyDescent="0.2">
      <c r="B99" s="285" t="s">
        <v>786</v>
      </c>
      <c r="C99" s="286"/>
      <c r="D99" s="264">
        <v>0</v>
      </c>
      <c r="E99" s="274">
        <f t="shared" si="9"/>
        <v>0</v>
      </c>
      <c r="F99" s="274">
        <f t="shared" si="9"/>
        <v>0</v>
      </c>
      <c r="G99" s="274">
        <f t="shared" si="9"/>
        <v>0</v>
      </c>
      <c r="H99" s="274">
        <f t="shared" si="9"/>
        <v>0</v>
      </c>
      <c r="I99" s="274">
        <f t="shared" si="9"/>
        <v>0</v>
      </c>
      <c r="J99" s="274">
        <f t="shared" si="9"/>
        <v>0</v>
      </c>
      <c r="K99" s="274">
        <f t="shared" si="9"/>
        <v>0</v>
      </c>
      <c r="L99" s="274">
        <f t="shared" si="9"/>
        <v>0</v>
      </c>
      <c r="M99" s="274">
        <f t="shared" si="9"/>
        <v>0</v>
      </c>
      <c r="N99" s="274">
        <f t="shared" si="9"/>
        <v>0</v>
      </c>
      <c r="O99" s="78"/>
      <c r="P99" s="287">
        <f t="shared" si="1"/>
        <v>0</v>
      </c>
      <c r="Q99" s="274">
        <v>0</v>
      </c>
      <c r="R99" s="274">
        <f t="shared" si="2"/>
        <v>0</v>
      </c>
    </row>
    <row r="100" spans="2:18" x14ac:dyDescent="0.2">
      <c r="B100" s="285" t="s">
        <v>787</v>
      </c>
      <c r="C100" s="286"/>
      <c r="D100" s="264">
        <v>0</v>
      </c>
      <c r="E100" s="274">
        <f t="shared" si="9"/>
        <v>0</v>
      </c>
      <c r="F100" s="274">
        <f t="shared" si="9"/>
        <v>0</v>
      </c>
      <c r="G100" s="274">
        <f t="shared" si="9"/>
        <v>0</v>
      </c>
      <c r="H100" s="274">
        <f t="shared" si="9"/>
        <v>0</v>
      </c>
      <c r="I100" s="274">
        <f t="shared" si="9"/>
        <v>0</v>
      </c>
      <c r="J100" s="274">
        <f t="shared" si="9"/>
        <v>0</v>
      </c>
      <c r="K100" s="274">
        <f t="shared" si="9"/>
        <v>0</v>
      </c>
      <c r="L100" s="274">
        <f t="shared" si="9"/>
        <v>0</v>
      </c>
      <c r="M100" s="274">
        <f t="shared" si="9"/>
        <v>0</v>
      </c>
      <c r="N100" s="274">
        <f t="shared" si="9"/>
        <v>0</v>
      </c>
      <c r="O100" s="78"/>
      <c r="P100" s="287">
        <f t="shared" si="1"/>
        <v>0</v>
      </c>
      <c r="Q100" s="274">
        <v>0</v>
      </c>
      <c r="R100" s="274">
        <f t="shared" si="2"/>
        <v>0</v>
      </c>
    </row>
    <row r="101" spans="2:18" x14ac:dyDescent="0.2">
      <c r="B101" s="285" t="s">
        <v>788</v>
      </c>
      <c r="C101" s="286"/>
      <c r="D101" s="264">
        <v>0</v>
      </c>
      <c r="E101" s="274">
        <f t="shared" si="9"/>
        <v>0</v>
      </c>
      <c r="F101" s="274">
        <f t="shared" si="9"/>
        <v>0</v>
      </c>
      <c r="G101" s="274">
        <f t="shared" si="9"/>
        <v>0</v>
      </c>
      <c r="H101" s="274">
        <f t="shared" si="9"/>
        <v>0</v>
      </c>
      <c r="I101" s="274">
        <f t="shared" si="9"/>
        <v>0</v>
      </c>
      <c r="J101" s="274">
        <f t="shared" si="9"/>
        <v>0</v>
      </c>
      <c r="K101" s="274">
        <f t="shared" si="9"/>
        <v>0</v>
      </c>
      <c r="L101" s="274">
        <f t="shared" si="9"/>
        <v>0</v>
      </c>
      <c r="M101" s="274">
        <f t="shared" si="9"/>
        <v>0</v>
      </c>
      <c r="N101" s="274">
        <f t="shared" si="9"/>
        <v>0</v>
      </c>
      <c r="O101" s="78"/>
      <c r="P101" s="287">
        <f t="shared" si="1"/>
        <v>0</v>
      </c>
      <c r="Q101" s="274">
        <v>0</v>
      </c>
      <c r="R101" s="274">
        <f t="shared" si="2"/>
        <v>0</v>
      </c>
    </row>
    <row r="102" spans="2:18" x14ac:dyDescent="0.2">
      <c r="B102" s="285" t="s">
        <v>789</v>
      </c>
      <c r="C102" s="286"/>
      <c r="D102" s="264">
        <v>0</v>
      </c>
      <c r="E102" s="274">
        <f t="shared" si="9"/>
        <v>0</v>
      </c>
      <c r="F102" s="274">
        <f t="shared" si="9"/>
        <v>0</v>
      </c>
      <c r="G102" s="274">
        <f t="shared" si="9"/>
        <v>0</v>
      </c>
      <c r="H102" s="274">
        <f t="shared" si="9"/>
        <v>0</v>
      </c>
      <c r="I102" s="274">
        <f t="shared" si="9"/>
        <v>0</v>
      </c>
      <c r="J102" s="274">
        <f t="shared" si="9"/>
        <v>0</v>
      </c>
      <c r="K102" s="274">
        <f t="shared" si="9"/>
        <v>0</v>
      </c>
      <c r="L102" s="274">
        <f t="shared" si="9"/>
        <v>0</v>
      </c>
      <c r="M102" s="274">
        <f t="shared" si="9"/>
        <v>0</v>
      </c>
      <c r="N102" s="274">
        <f t="shared" si="9"/>
        <v>0</v>
      </c>
      <c r="O102" s="78"/>
      <c r="P102" s="287">
        <f t="shared" si="1"/>
        <v>0</v>
      </c>
      <c r="Q102" s="274">
        <v>0</v>
      </c>
      <c r="R102" s="274">
        <f t="shared" si="2"/>
        <v>0</v>
      </c>
    </row>
    <row r="103" spans="2:18" x14ac:dyDescent="0.2">
      <c r="B103" s="285" t="s">
        <v>790</v>
      </c>
      <c r="C103" s="286"/>
      <c r="D103" s="264">
        <v>0</v>
      </c>
      <c r="E103" s="274">
        <f t="shared" si="9"/>
        <v>0</v>
      </c>
      <c r="F103" s="274">
        <f t="shared" si="9"/>
        <v>0</v>
      </c>
      <c r="G103" s="274">
        <f t="shared" si="9"/>
        <v>0</v>
      </c>
      <c r="H103" s="274">
        <f t="shared" si="9"/>
        <v>0</v>
      </c>
      <c r="I103" s="274">
        <f t="shared" si="9"/>
        <v>0</v>
      </c>
      <c r="J103" s="274">
        <f t="shared" si="9"/>
        <v>0</v>
      </c>
      <c r="K103" s="274">
        <f t="shared" si="9"/>
        <v>0</v>
      </c>
      <c r="L103" s="274">
        <f t="shared" si="9"/>
        <v>0</v>
      </c>
      <c r="M103" s="274">
        <f t="shared" si="9"/>
        <v>0</v>
      </c>
      <c r="N103" s="274">
        <f t="shared" si="9"/>
        <v>0</v>
      </c>
      <c r="O103" s="78"/>
      <c r="P103" s="287">
        <f t="shared" si="1"/>
        <v>0</v>
      </c>
      <c r="Q103" s="274">
        <v>0</v>
      </c>
      <c r="R103" s="274">
        <f t="shared" si="2"/>
        <v>0</v>
      </c>
    </row>
    <row r="104" spans="2:18" x14ac:dyDescent="0.2">
      <c r="B104" s="285" t="s">
        <v>791</v>
      </c>
      <c r="C104" s="286"/>
      <c r="D104" s="264">
        <v>0</v>
      </c>
      <c r="E104" s="274">
        <f t="shared" si="9"/>
        <v>0</v>
      </c>
      <c r="F104" s="274">
        <f t="shared" si="9"/>
        <v>0</v>
      </c>
      <c r="G104" s="274">
        <f t="shared" si="9"/>
        <v>0</v>
      </c>
      <c r="H104" s="274">
        <f t="shared" si="9"/>
        <v>0</v>
      </c>
      <c r="I104" s="274">
        <f t="shared" si="9"/>
        <v>0</v>
      </c>
      <c r="J104" s="274">
        <f t="shared" si="9"/>
        <v>0</v>
      </c>
      <c r="K104" s="274">
        <f t="shared" si="9"/>
        <v>0</v>
      </c>
      <c r="L104" s="274">
        <f t="shared" si="9"/>
        <v>0</v>
      </c>
      <c r="M104" s="274">
        <f t="shared" si="9"/>
        <v>0</v>
      </c>
      <c r="N104" s="274">
        <f t="shared" si="9"/>
        <v>0</v>
      </c>
      <c r="O104" s="78"/>
      <c r="P104" s="287">
        <f t="shared" si="1"/>
        <v>0</v>
      </c>
      <c r="Q104" s="274">
        <v>0</v>
      </c>
      <c r="R104" s="274">
        <f t="shared" si="2"/>
        <v>0</v>
      </c>
    </row>
    <row r="105" spans="2:18" x14ac:dyDescent="0.2">
      <c r="B105" s="285" t="s">
        <v>792</v>
      </c>
      <c r="C105" s="286"/>
      <c r="D105" s="264">
        <v>0</v>
      </c>
      <c r="E105" s="274">
        <f t="shared" si="9"/>
        <v>0</v>
      </c>
      <c r="F105" s="274">
        <f t="shared" si="9"/>
        <v>0</v>
      </c>
      <c r="G105" s="274">
        <f t="shared" si="9"/>
        <v>0</v>
      </c>
      <c r="H105" s="274">
        <f t="shared" si="9"/>
        <v>0</v>
      </c>
      <c r="I105" s="274">
        <f t="shared" si="9"/>
        <v>0</v>
      </c>
      <c r="J105" s="274">
        <f t="shared" si="9"/>
        <v>0</v>
      </c>
      <c r="K105" s="274">
        <f t="shared" si="9"/>
        <v>0</v>
      </c>
      <c r="L105" s="274">
        <f t="shared" si="9"/>
        <v>0</v>
      </c>
      <c r="M105" s="274">
        <f t="shared" si="9"/>
        <v>0</v>
      </c>
      <c r="N105" s="274">
        <f t="shared" si="9"/>
        <v>0</v>
      </c>
      <c r="O105" s="78"/>
      <c r="P105" s="287">
        <f t="shared" si="1"/>
        <v>0</v>
      </c>
      <c r="Q105" s="274">
        <v>0</v>
      </c>
      <c r="R105" s="274">
        <f t="shared" si="2"/>
        <v>0</v>
      </c>
    </row>
    <row r="106" spans="2:18" x14ac:dyDescent="0.2">
      <c r="B106" s="285" t="s">
        <v>793</v>
      </c>
      <c r="C106" s="286"/>
      <c r="D106" s="264">
        <v>0</v>
      </c>
      <c r="E106" s="274">
        <f t="shared" si="9"/>
        <v>0</v>
      </c>
      <c r="F106" s="274">
        <f t="shared" si="9"/>
        <v>0</v>
      </c>
      <c r="G106" s="274">
        <f t="shared" si="9"/>
        <v>0</v>
      </c>
      <c r="H106" s="274">
        <f t="shared" si="9"/>
        <v>0</v>
      </c>
      <c r="I106" s="274">
        <f t="shared" si="9"/>
        <v>0</v>
      </c>
      <c r="J106" s="274">
        <f t="shared" si="9"/>
        <v>0</v>
      </c>
      <c r="K106" s="274">
        <f t="shared" si="9"/>
        <v>0</v>
      </c>
      <c r="L106" s="274">
        <f t="shared" si="9"/>
        <v>0</v>
      </c>
      <c r="M106" s="274">
        <f t="shared" si="9"/>
        <v>0</v>
      </c>
      <c r="N106" s="274">
        <f t="shared" si="9"/>
        <v>0</v>
      </c>
      <c r="O106" s="78"/>
      <c r="P106" s="287">
        <f t="shared" si="1"/>
        <v>0</v>
      </c>
      <c r="Q106" s="274">
        <v>0</v>
      </c>
      <c r="R106" s="274">
        <f t="shared" si="2"/>
        <v>0</v>
      </c>
    </row>
    <row r="107" spans="2:18" x14ac:dyDescent="0.2">
      <c r="B107" s="285" t="s">
        <v>794</v>
      </c>
      <c r="C107" s="286"/>
      <c r="D107" s="264">
        <v>0</v>
      </c>
      <c r="E107" s="274">
        <f t="shared" si="9"/>
        <v>0</v>
      </c>
      <c r="F107" s="274">
        <f t="shared" si="9"/>
        <v>0</v>
      </c>
      <c r="G107" s="274">
        <f t="shared" si="9"/>
        <v>0</v>
      </c>
      <c r="H107" s="274">
        <f t="shared" si="9"/>
        <v>0</v>
      </c>
      <c r="I107" s="274">
        <f t="shared" si="9"/>
        <v>0</v>
      </c>
      <c r="J107" s="274">
        <f t="shared" si="9"/>
        <v>0</v>
      </c>
      <c r="K107" s="274">
        <f t="shared" si="9"/>
        <v>0</v>
      </c>
      <c r="L107" s="274">
        <f t="shared" si="9"/>
        <v>0</v>
      </c>
      <c r="M107" s="274">
        <f t="shared" si="9"/>
        <v>0</v>
      </c>
      <c r="N107" s="274">
        <f t="shared" si="9"/>
        <v>0</v>
      </c>
      <c r="O107" s="78"/>
      <c r="P107" s="287">
        <f t="shared" si="1"/>
        <v>0</v>
      </c>
      <c r="Q107" s="274">
        <v>0</v>
      </c>
      <c r="R107" s="274">
        <f t="shared" si="2"/>
        <v>0</v>
      </c>
    </row>
    <row r="108" spans="2:18" x14ac:dyDescent="0.2">
      <c r="B108" s="285" t="s">
        <v>795</v>
      </c>
      <c r="C108" s="286"/>
      <c r="D108" s="264">
        <v>0</v>
      </c>
      <c r="E108" s="274">
        <f t="shared" si="9"/>
        <v>0</v>
      </c>
      <c r="F108" s="274">
        <f t="shared" si="9"/>
        <v>0</v>
      </c>
      <c r="G108" s="274">
        <f t="shared" si="9"/>
        <v>0</v>
      </c>
      <c r="H108" s="274">
        <f t="shared" si="9"/>
        <v>0</v>
      </c>
      <c r="I108" s="274">
        <f t="shared" si="9"/>
        <v>0</v>
      </c>
      <c r="J108" s="274">
        <f t="shared" si="9"/>
        <v>0</v>
      </c>
      <c r="K108" s="274">
        <f t="shared" si="9"/>
        <v>0</v>
      </c>
      <c r="L108" s="274">
        <f t="shared" si="9"/>
        <v>0</v>
      </c>
      <c r="M108" s="274">
        <f t="shared" si="9"/>
        <v>0</v>
      </c>
      <c r="N108" s="274">
        <f t="shared" si="9"/>
        <v>0</v>
      </c>
      <c r="O108" s="78"/>
      <c r="P108" s="287">
        <f t="shared" si="1"/>
        <v>0</v>
      </c>
      <c r="Q108" s="274">
        <v>0</v>
      </c>
      <c r="R108" s="274">
        <f t="shared" si="2"/>
        <v>0</v>
      </c>
    </row>
    <row r="109" spans="2:18" x14ac:dyDescent="0.2">
      <c r="B109" s="288" t="s">
        <v>796</v>
      </c>
      <c r="C109" s="289"/>
      <c r="D109" s="264">
        <v>0</v>
      </c>
      <c r="E109" s="274">
        <f t="shared" si="9"/>
        <v>0</v>
      </c>
      <c r="F109" s="274">
        <f t="shared" si="9"/>
        <v>0</v>
      </c>
      <c r="G109" s="274">
        <f t="shared" si="9"/>
        <v>0</v>
      </c>
      <c r="H109" s="274">
        <f t="shared" si="9"/>
        <v>0</v>
      </c>
      <c r="I109" s="274">
        <f t="shared" si="9"/>
        <v>0</v>
      </c>
      <c r="J109" s="274">
        <f t="shared" si="9"/>
        <v>0</v>
      </c>
      <c r="K109" s="274">
        <f t="shared" si="9"/>
        <v>0</v>
      </c>
      <c r="L109" s="274">
        <f t="shared" si="9"/>
        <v>0</v>
      </c>
      <c r="M109" s="274">
        <f t="shared" si="9"/>
        <v>0</v>
      </c>
      <c r="N109" s="274">
        <f t="shared" si="9"/>
        <v>0</v>
      </c>
      <c r="O109" s="78"/>
      <c r="P109" s="287">
        <f t="shared" si="1"/>
        <v>0</v>
      </c>
      <c r="Q109" s="274">
        <v>0</v>
      </c>
      <c r="R109" s="274">
        <f t="shared" si="2"/>
        <v>0</v>
      </c>
    </row>
    <row r="110" spans="2:18" x14ac:dyDescent="0.2">
      <c r="B110" s="283" t="s">
        <v>200</v>
      </c>
      <c r="C110" s="284"/>
      <c r="D110" s="260"/>
      <c r="E110" s="262"/>
      <c r="F110" s="262"/>
      <c r="G110" s="262"/>
      <c r="H110" s="262"/>
      <c r="I110" s="262"/>
      <c r="J110" s="262"/>
      <c r="K110" s="262"/>
      <c r="L110" s="262"/>
      <c r="M110" s="262"/>
      <c r="N110" s="262"/>
      <c r="O110" s="78"/>
      <c r="P110" s="287">
        <f t="shared" si="1"/>
        <v>0</v>
      </c>
      <c r="Q110" s="269"/>
      <c r="R110" s="269"/>
    </row>
    <row r="111" spans="2:18" x14ac:dyDescent="0.2">
      <c r="B111" s="285" t="s">
        <v>797</v>
      </c>
      <c r="C111" s="286"/>
      <c r="D111" s="264">
        <v>0</v>
      </c>
      <c r="E111" s="274">
        <f t="shared" ref="E111:N116" si="10">IFERROR($D111/$D53*E53,0)</f>
        <v>0</v>
      </c>
      <c r="F111" s="274">
        <f t="shared" si="10"/>
        <v>0</v>
      </c>
      <c r="G111" s="274">
        <f t="shared" si="10"/>
        <v>0</v>
      </c>
      <c r="H111" s="274">
        <f t="shared" si="10"/>
        <v>0</v>
      </c>
      <c r="I111" s="274">
        <f t="shared" si="10"/>
        <v>0</v>
      </c>
      <c r="J111" s="274">
        <f t="shared" si="10"/>
        <v>0</v>
      </c>
      <c r="K111" s="274">
        <f t="shared" si="10"/>
        <v>0</v>
      </c>
      <c r="L111" s="274">
        <f t="shared" si="10"/>
        <v>0</v>
      </c>
      <c r="M111" s="274">
        <f t="shared" si="10"/>
        <v>0</v>
      </c>
      <c r="N111" s="274">
        <f t="shared" si="10"/>
        <v>0</v>
      </c>
      <c r="O111" s="78"/>
      <c r="P111" s="287">
        <f t="shared" si="1"/>
        <v>0</v>
      </c>
      <c r="Q111" s="274">
        <v>0</v>
      </c>
      <c r="R111" s="274">
        <f t="shared" si="2"/>
        <v>0</v>
      </c>
    </row>
    <row r="112" spans="2:18" x14ac:dyDescent="0.2">
      <c r="B112" s="285" t="s">
        <v>798</v>
      </c>
      <c r="C112" s="286"/>
      <c r="D112" s="264">
        <v>0</v>
      </c>
      <c r="E112" s="274">
        <f t="shared" si="10"/>
        <v>0</v>
      </c>
      <c r="F112" s="274">
        <f t="shared" si="10"/>
        <v>0</v>
      </c>
      <c r="G112" s="274">
        <f t="shared" si="10"/>
        <v>0</v>
      </c>
      <c r="H112" s="274">
        <f t="shared" si="10"/>
        <v>0</v>
      </c>
      <c r="I112" s="274">
        <f t="shared" si="10"/>
        <v>0</v>
      </c>
      <c r="J112" s="274">
        <f t="shared" si="10"/>
        <v>0</v>
      </c>
      <c r="K112" s="274">
        <f t="shared" si="10"/>
        <v>0</v>
      </c>
      <c r="L112" s="274">
        <f t="shared" si="10"/>
        <v>0</v>
      </c>
      <c r="M112" s="274">
        <f t="shared" si="10"/>
        <v>0</v>
      </c>
      <c r="N112" s="274">
        <f t="shared" si="10"/>
        <v>0</v>
      </c>
      <c r="O112" s="78"/>
      <c r="P112" s="287">
        <f t="shared" si="1"/>
        <v>0</v>
      </c>
      <c r="Q112" s="274">
        <v>0</v>
      </c>
      <c r="R112" s="274">
        <f t="shared" si="2"/>
        <v>0</v>
      </c>
    </row>
    <row r="113" spans="2:18" x14ac:dyDescent="0.2">
      <c r="B113" s="285" t="s">
        <v>799</v>
      </c>
      <c r="C113" s="286"/>
      <c r="D113" s="264">
        <v>0</v>
      </c>
      <c r="E113" s="274">
        <f t="shared" si="10"/>
        <v>0</v>
      </c>
      <c r="F113" s="274">
        <f t="shared" si="10"/>
        <v>0</v>
      </c>
      <c r="G113" s="274">
        <f t="shared" si="10"/>
        <v>0</v>
      </c>
      <c r="H113" s="274">
        <f t="shared" si="10"/>
        <v>0</v>
      </c>
      <c r="I113" s="274">
        <f t="shared" si="10"/>
        <v>0</v>
      </c>
      <c r="J113" s="274">
        <f t="shared" si="10"/>
        <v>0</v>
      </c>
      <c r="K113" s="274">
        <f t="shared" si="10"/>
        <v>0</v>
      </c>
      <c r="L113" s="274">
        <f t="shared" si="10"/>
        <v>0</v>
      </c>
      <c r="M113" s="274">
        <f t="shared" si="10"/>
        <v>0</v>
      </c>
      <c r="N113" s="274">
        <f t="shared" si="10"/>
        <v>0</v>
      </c>
      <c r="O113" s="78"/>
      <c r="P113" s="287">
        <f t="shared" si="1"/>
        <v>0</v>
      </c>
      <c r="Q113" s="274">
        <v>0</v>
      </c>
      <c r="R113" s="274">
        <f t="shared" si="2"/>
        <v>0</v>
      </c>
    </row>
    <row r="114" spans="2:18" x14ac:dyDescent="0.2">
      <c r="B114" s="285" t="s">
        <v>800</v>
      </c>
      <c r="C114" s="286"/>
      <c r="D114" s="264">
        <v>0</v>
      </c>
      <c r="E114" s="274">
        <f t="shared" si="10"/>
        <v>0</v>
      </c>
      <c r="F114" s="274">
        <f t="shared" si="10"/>
        <v>0</v>
      </c>
      <c r="G114" s="274">
        <f t="shared" si="10"/>
        <v>0</v>
      </c>
      <c r="H114" s="274">
        <f t="shared" si="10"/>
        <v>0</v>
      </c>
      <c r="I114" s="274">
        <f t="shared" si="10"/>
        <v>0</v>
      </c>
      <c r="J114" s="274">
        <f t="shared" si="10"/>
        <v>0</v>
      </c>
      <c r="K114" s="274">
        <f t="shared" si="10"/>
        <v>0</v>
      </c>
      <c r="L114" s="274">
        <f t="shared" si="10"/>
        <v>0</v>
      </c>
      <c r="M114" s="274">
        <f t="shared" si="10"/>
        <v>0</v>
      </c>
      <c r="N114" s="274">
        <f t="shared" si="10"/>
        <v>0</v>
      </c>
      <c r="O114" s="78"/>
      <c r="P114" s="287">
        <f t="shared" si="1"/>
        <v>0</v>
      </c>
      <c r="Q114" s="274">
        <v>0</v>
      </c>
      <c r="R114" s="274">
        <f t="shared" si="2"/>
        <v>0</v>
      </c>
    </row>
    <row r="115" spans="2:18" x14ac:dyDescent="0.2">
      <c r="B115" s="285" t="s">
        <v>801</v>
      </c>
      <c r="C115" s="286"/>
      <c r="D115" s="264">
        <v>0</v>
      </c>
      <c r="E115" s="274">
        <f t="shared" si="10"/>
        <v>0</v>
      </c>
      <c r="F115" s="274">
        <f t="shared" si="10"/>
        <v>0</v>
      </c>
      <c r="G115" s="274">
        <f t="shared" si="10"/>
        <v>0</v>
      </c>
      <c r="H115" s="274">
        <f t="shared" si="10"/>
        <v>0</v>
      </c>
      <c r="I115" s="274">
        <f t="shared" si="10"/>
        <v>0</v>
      </c>
      <c r="J115" s="274">
        <f t="shared" si="10"/>
        <v>0</v>
      </c>
      <c r="K115" s="274">
        <f t="shared" si="10"/>
        <v>0</v>
      </c>
      <c r="L115" s="274">
        <f t="shared" si="10"/>
        <v>0</v>
      </c>
      <c r="M115" s="274">
        <f t="shared" si="10"/>
        <v>0</v>
      </c>
      <c r="N115" s="274">
        <f t="shared" si="10"/>
        <v>0</v>
      </c>
      <c r="O115" s="78"/>
      <c r="P115" s="287">
        <f t="shared" si="1"/>
        <v>0</v>
      </c>
      <c r="Q115" s="274">
        <v>0</v>
      </c>
      <c r="R115" s="274">
        <f t="shared" si="2"/>
        <v>0</v>
      </c>
    </row>
    <row r="116" spans="2:18" x14ac:dyDescent="0.2">
      <c r="B116" s="285" t="s">
        <v>803</v>
      </c>
      <c r="C116" s="286"/>
      <c r="D116" s="264">
        <v>0</v>
      </c>
      <c r="E116" s="274">
        <f t="shared" si="10"/>
        <v>0</v>
      </c>
      <c r="F116" s="274">
        <f t="shared" si="10"/>
        <v>0</v>
      </c>
      <c r="G116" s="274">
        <f t="shared" si="10"/>
        <v>0</v>
      </c>
      <c r="H116" s="274">
        <f t="shared" si="10"/>
        <v>0</v>
      </c>
      <c r="I116" s="274">
        <f t="shared" si="10"/>
        <v>0</v>
      </c>
      <c r="J116" s="274">
        <f t="shared" si="10"/>
        <v>0</v>
      </c>
      <c r="K116" s="274">
        <f t="shared" si="10"/>
        <v>0</v>
      </c>
      <c r="L116" s="274">
        <f t="shared" si="10"/>
        <v>0</v>
      </c>
      <c r="M116" s="274">
        <f t="shared" si="10"/>
        <v>0</v>
      </c>
      <c r="N116" s="274">
        <f t="shared" si="10"/>
        <v>0</v>
      </c>
      <c r="O116" s="291"/>
      <c r="P116" s="287">
        <f t="shared" si="1"/>
        <v>0</v>
      </c>
      <c r="Q116" s="274">
        <v>0</v>
      </c>
      <c r="R116" s="274">
        <f t="shared" si="2"/>
        <v>0</v>
      </c>
    </row>
    <row r="117" spans="2:18" x14ac:dyDescent="0.2">
      <c r="B117" s="292" t="s">
        <v>691</v>
      </c>
      <c r="C117" s="293"/>
      <c r="D117" s="294">
        <f>SUM(D67:D116)</f>
        <v>161035.38</v>
      </c>
      <c r="E117" s="294">
        <f t="shared" ref="E117:N117" si="11">SUM(E67:E116)</f>
        <v>137.26057271884991</v>
      </c>
      <c r="F117" s="294">
        <f t="shared" si="11"/>
        <v>386.68497756823638</v>
      </c>
      <c r="G117" s="294">
        <f t="shared" si="11"/>
        <v>3164.8577229086459</v>
      </c>
      <c r="H117" s="294">
        <f t="shared" si="11"/>
        <v>21112.50472392805</v>
      </c>
      <c r="I117" s="294">
        <f t="shared" si="11"/>
        <v>43657.892979758384</v>
      </c>
      <c r="J117" s="294">
        <f t="shared" si="11"/>
        <v>23244.766347089128</v>
      </c>
      <c r="K117" s="294">
        <f t="shared" si="11"/>
        <v>0</v>
      </c>
      <c r="L117" s="294">
        <f t="shared" si="11"/>
        <v>0</v>
      </c>
      <c r="M117" s="294">
        <f t="shared" si="11"/>
        <v>63249.747642283335</v>
      </c>
      <c r="N117" s="294">
        <f t="shared" si="11"/>
        <v>6081.6650337453593</v>
      </c>
      <c r="O117" s="181" t="s">
        <v>289</v>
      </c>
      <c r="P117" s="287">
        <f>+D117-SUM(E117:N117)</f>
        <v>0</v>
      </c>
      <c r="Q117" s="262">
        <v>161035.38</v>
      </c>
      <c r="R117" s="262">
        <f t="shared" si="2"/>
        <v>0</v>
      </c>
    </row>
    <row r="119" spans="2:18" x14ac:dyDescent="0.2">
      <c r="B119" s="272" t="s">
        <v>686</v>
      </c>
      <c r="C119" s="273"/>
      <c r="D119" s="295">
        <v>212898.74999999997</v>
      </c>
      <c r="E119" s="274">
        <f>$D119/$D60*E60</f>
        <v>4974.5234520457307</v>
      </c>
      <c r="F119" s="274">
        <f t="shared" ref="F119:N120" si="12">$D119/$D60*F60</f>
        <v>3941.1004764719496</v>
      </c>
      <c r="G119" s="274">
        <f t="shared" si="12"/>
        <v>4360.6333102393264</v>
      </c>
      <c r="H119" s="274">
        <f t="shared" si="12"/>
        <v>15592.704835495297</v>
      </c>
      <c r="I119" s="274">
        <f t="shared" si="12"/>
        <v>16202.98739428965</v>
      </c>
      <c r="J119" s="274">
        <f t="shared" si="12"/>
        <v>12524.747034896232</v>
      </c>
      <c r="K119" s="274">
        <f t="shared" si="12"/>
        <v>27.108817958391246</v>
      </c>
      <c r="L119" s="274">
        <f t="shared" si="12"/>
        <v>0</v>
      </c>
      <c r="M119" s="274">
        <f t="shared" si="12"/>
        <v>90168.769023917746</v>
      </c>
      <c r="N119" s="274">
        <f t="shared" si="12"/>
        <v>65106.175654685641</v>
      </c>
      <c r="O119" s="296" t="s">
        <v>289</v>
      </c>
      <c r="P119" s="287">
        <f t="shared" ref="P119:P120" si="13">+D119-SUM(E119:N119)</f>
        <v>0</v>
      </c>
      <c r="Q119" s="295">
        <v>212898.74999999997</v>
      </c>
      <c r="R119" s="274">
        <f t="shared" si="2"/>
        <v>0</v>
      </c>
    </row>
    <row r="120" spans="2:18" x14ac:dyDescent="0.2">
      <c r="B120" s="272" t="s">
        <v>687</v>
      </c>
      <c r="C120" s="273"/>
      <c r="D120" s="295">
        <v>3717.5978672731585</v>
      </c>
      <c r="E120" s="274">
        <f>$D120/$D61*E61</f>
        <v>0</v>
      </c>
      <c r="F120" s="274">
        <f t="shared" si="12"/>
        <v>36.14372833319311</v>
      </c>
      <c r="G120" s="274">
        <f t="shared" si="12"/>
        <v>122.54528669441727</v>
      </c>
      <c r="H120" s="274">
        <f t="shared" si="12"/>
        <v>34.400391090859635</v>
      </c>
      <c r="I120" s="274">
        <f t="shared" si="12"/>
        <v>28.574264504670264</v>
      </c>
      <c r="J120" s="274">
        <f t="shared" si="12"/>
        <v>0</v>
      </c>
      <c r="K120" s="274">
        <f t="shared" si="12"/>
        <v>0</v>
      </c>
      <c r="L120" s="274">
        <f t="shared" si="12"/>
        <v>0</v>
      </c>
      <c r="M120" s="274">
        <f t="shared" si="12"/>
        <v>3148.5752933750737</v>
      </c>
      <c r="N120" s="274">
        <f t="shared" si="12"/>
        <v>347.35890327494502</v>
      </c>
      <c r="O120" s="296"/>
      <c r="P120" s="287">
        <f t="shared" si="13"/>
        <v>0</v>
      </c>
      <c r="Q120" s="295">
        <v>3717.5978672731585</v>
      </c>
      <c r="R120" s="274">
        <f t="shared" si="2"/>
        <v>0</v>
      </c>
    </row>
    <row r="123" spans="2:18" x14ac:dyDescent="0.2">
      <c r="C123" s="297" t="s">
        <v>692</v>
      </c>
      <c r="D123" s="295">
        <v>161035.38</v>
      </c>
      <c r="E123" s="298">
        <v>137.26057271884991</v>
      </c>
      <c r="F123" s="298">
        <v>386.68497756823638</v>
      </c>
      <c r="G123" s="298">
        <v>3164.8577229086454</v>
      </c>
      <c r="H123" s="298">
        <v>21112.504723928047</v>
      </c>
      <c r="I123" s="298">
        <v>43657.892979758384</v>
      </c>
      <c r="J123" s="298">
        <v>23244.766347089128</v>
      </c>
      <c r="K123" s="298">
        <v>0</v>
      </c>
      <c r="L123" s="298">
        <v>0</v>
      </c>
      <c r="M123" s="298">
        <v>63249.747642283335</v>
      </c>
      <c r="N123" s="298">
        <v>6081.6650337453602</v>
      </c>
    </row>
    <row r="124" spans="2:18" x14ac:dyDescent="0.2">
      <c r="C124" s="49" t="s">
        <v>43</v>
      </c>
      <c r="D124" s="299">
        <f t="shared" ref="D124:N124" si="14">D117-D123</f>
        <v>0</v>
      </c>
      <c r="E124" s="299">
        <f t="shared" si="14"/>
        <v>0</v>
      </c>
      <c r="F124" s="299">
        <f t="shared" si="14"/>
        <v>0</v>
      </c>
      <c r="G124" s="299">
        <f t="shared" si="14"/>
        <v>0</v>
      </c>
      <c r="H124" s="299">
        <f t="shared" si="14"/>
        <v>0</v>
      </c>
      <c r="I124" s="299">
        <f t="shared" si="14"/>
        <v>0</v>
      </c>
      <c r="J124" s="299">
        <f t="shared" si="14"/>
        <v>0</v>
      </c>
      <c r="K124" s="299">
        <f t="shared" si="14"/>
        <v>0</v>
      </c>
      <c r="L124" s="299">
        <f t="shared" si="14"/>
        <v>0</v>
      </c>
      <c r="M124" s="299">
        <f t="shared" si="14"/>
        <v>0</v>
      </c>
      <c r="N124" s="299">
        <f t="shared" si="14"/>
        <v>0</v>
      </c>
    </row>
    <row r="127" spans="2:18" x14ac:dyDescent="0.2">
      <c r="B127" s="300" t="s">
        <v>693</v>
      </c>
      <c r="C127" s="301"/>
      <c r="D127" s="264">
        <v>212898.74999999997</v>
      </c>
      <c r="E127" s="302">
        <v>4974.5234520457316</v>
      </c>
      <c r="F127" s="302">
        <v>3941.1004764719501</v>
      </c>
      <c r="G127" s="302">
        <v>4360.6333102393273</v>
      </c>
      <c r="H127" s="302">
        <v>15592.704835495299</v>
      </c>
      <c r="I127" s="302">
        <v>16202.98739428965</v>
      </c>
      <c r="J127" s="302">
        <v>12524.747034896231</v>
      </c>
      <c r="K127" s="302">
        <v>27.108817958391253</v>
      </c>
      <c r="L127" s="302">
        <v>0</v>
      </c>
      <c r="M127" s="302">
        <v>90168.769023917746</v>
      </c>
      <c r="N127" s="302">
        <v>65106.175654685649</v>
      </c>
    </row>
    <row r="128" spans="2:18" x14ac:dyDescent="0.2">
      <c r="B128" s="303"/>
      <c r="C128" s="49" t="s">
        <v>43</v>
      </c>
      <c r="D128" s="299">
        <f>D119-D127</f>
        <v>0</v>
      </c>
      <c r="E128" s="299">
        <f>E119-E127</f>
        <v>0</v>
      </c>
      <c r="F128" s="299">
        <f t="shared" ref="F128:N128" si="15">F119-F127</f>
        <v>0</v>
      </c>
      <c r="G128" s="299">
        <f t="shared" si="15"/>
        <v>0</v>
      </c>
      <c r="H128" s="299">
        <f t="shared" si="15"/>
        <v>0</v>
      </c>
      <c r="I128" s="299">
        <f t="shared" si="15"/>
        <v>0</v>
      </c>
      <c r="J128" s="299">
        <f t="shared" si="15"/>
        <v>0</v>
      </c>
      <c r="K128" s="299">
        <f t="shared" si="15"/>
        <v>0</v>
      </c>
      <c r="L128" s="299">
        <f t="shared" si="15"/>
        <v>0</v>
      </c>
      <c r="M128" s="299">
        <f t="shared" si="15"/>
        <v>0</v>
      </c>
      <c r="N128" s="299">
        <f t="shared" si="15"/>
        <v>0</v>
      </c>
    </row>
    <row r="129" spans="1:14" x14ac:dyDescent="0.2">
      <c r="B129" s="300" t="s">
        <v>687</v>
      </c>
      <c r="C129" s="301"/>
      <c r="D129" s="264">
        <v>3717.5978672731585</v>
      </c>
      <c r="E129" s="302">
        <v>0</v>
      </c>
      <c r="F129" s="302">
        <v>36.143728333193103</v>
      </c>
      <c r="G129" s="302">
        <v>122.54528669441726</v>
      </c>
      <c r="H129" s="302">
        <v>34.400391090859635</v>
      </c>
      <c r="I129" s="302">
        <v>28.574264504670264</v>
      </c>
      <c r="J129" s="302">
        <v>0</v>
      </c>
      <c r="K129" s="302">
        <v>0</v>
      </c>
      <c r="L129" s="302">
        <v>0</v>
      </c>
      <c r="M129" s="302">
        <v>3148.5752933750732</v>
      </c>
      <c r="N129" s="302">
        <v>347.35890327494502</v>
      </c>
    </row>
    <row r="130" spans="1:14" x14ac:dyDescent="0.2">
      <c r="C130" s="49" t="s">
        <v>43</v>
      </c>
      <c r="D130" s="299">
        <f>D120-D129</f>
        <v>0</v>
      </c>
      <c r="E130" s="299">
        <f>E120-E129</f>
        <v>0</v>
      </c>
      <c r="F130" s="299">
        <f t="shared" ref="F130:N130" si="16">F120-F129</f>
        <v>0</v>
      </c>
      <c r="G130" s="299">
        <f t="shared" si="16"/>
        <v>0</v>
      </c>
      <c r="H130" s="299">
        <f t="shared" si="16"/>
        <v>0</v>
      </c>
      <c r="I130" s="299">
        <f t="shared" si="16"/>
        <v>0</v>
      </c>
      <c r="J130" s="299">
        <f t="shared" si="16"/>
        <v>0</v>
      </c>
      <c r="K130" s="299">
        <f t="shared" si="16"/>
        <v>0</v>
      </c>
      <c r="L130" s="299">
        <f t="shared" si="16"/>
        <v>0</v>
      </c>
      <c r="M130" s="299">
        <f t="shared" si="16"/>
        <v>0</v>
      </c>
      <c r="N130" s="299">
        <f t="shared" si="16"/>
        <v>0</v>
      </c>
    </row>
    <row r="131" spans="1:14" x14ac:dyDescent="0.2">
      <c r="C131" s="49"/>
      <c r="D131" s="304"/>
      <c r="E131" s="304"/>
      <c r="F131" s="304"/>
      <c r="G131" s="304"/>
      <c r="H131" s="304"/>
      <c r="I131" s="304"/>
      <c r="J131" s="304"/>
      <c r="K131" s="304"/>
      <c r="L131" s="304"/>
      <c r="M131" s="304"/>
      <c r="N131" s="304"/>
    </row>
    <row r="132" spans="1:14" s="308" customFormat="1" x14ac:dyDescent="0.2">
      <c r="A132" s="53"/>
      <c r="B132" s="54" t="s">
        <v>44</v>
      </c>
      <c r="C132" s="55" t="s">
        <v>45</v>
      </c>
      <c r="D132" s="305"/>
      <c r="E132" s="305"/>
      <c r="F132" s="305"/>
      <c r="G132" s="305"/>
      <c r="H132" s="306"/>
      <c r="I132" s="307"/>
    </row>
    <row r="133" spans="1:14" s="308" customFormat="1" x14ac:dyDescent="0.2">
      <c r="A133" s="53"/>
      <c r="B133" s="59" t="s">
        <v>26</v>
      </c>
      <c r="C133" s="1" t="s">
        <v>694</v>
      </c>
      <c r="D133" s="134"/>
      <c r="E133" s="134"/>
      <c r="F133" s="134"/>
      <c r="G133" s="134"/>
      <c r="I133" s="309"/>
    </row>
    <row r="134" spans="1:14" s="308" customFormat="1" x14ac:dyDescent="0.2">
      <c r="A134" s="53"/>
      <c r="B134" s="59" t="s">
        <v>47</v>
      </c>
      <c r="C134" s="1" t="s">
        <v>695</v>
      </c>
      <c r="D134" s="134"/>
      <c r="E134" s="134"/>
      <c r="F134" s="134"/>
      <c r="G134" s="134"/>
      <c r="I134" s="309"/>
    </row>
    <row r="135" spans="1:14" s="308" customFormat="1" x14ac:dyDescent="0.2">
      <c r="A135" s="53"/>
      <c r="B135" s="59"/>
      <c r="C135" s="1" t="s">
        <v>696</v>
      </c>
      <c r="D135" s="134"/>
      <c r="E135" s="134"/>
      <c r="F135" s="134"/>
      <c r="G135" s="134"/>
      <c r="I135" s="309"/>
    </row>
    <row r="136" spans="1:14" s="308" customFormat="1" x14ac:dyDescent="0.2">
      <c r="A136" s="53"/>
      <c r="B136" s="59"/>
      <c r="C136" s="1" t="s">
        <v>697</v>
      </c>
      <c r="D136" s="134"/>
      <c r="E136" s="134"/>
      <c r="F136" s="134"/>
      <c r="G136" s="134"/>
      <c r="I136" s="309"/>
    </row>
    <row r="137" spans="1:14" s="308" customFormat="1" x14ac:dyDescent="0.2">
      <c r="A137" s="53"/>
      <c r="B137" s="310" t="s">
        <v>27</v>
      </c>
      <c r="C137" s="1" t="s">
        <v>698</v>
      </c>
      <c r="D137" s="134"/>
      <c r="E137" s="134"/>
      <c r="F137" s="134"/>
      <c r="G137" s="134"/>
      <c r="I137" s="309"/>
    </row>
    <row r="138" spans="1:14" s="308" customFormat="1" x14ac:dyDescent="0.2">
      <c r="A138" s="53"/>
      <c r="B138" s="310"/>
      <c r="C138" s="1" t="s">
        <v>699</v>
      </c>
      <c r="D138" s="134"/>
      <c r="E138" s="134"/>
      <c r="F138" s="134"/>
      <c r="G138" s="134"/>
      <c r="I138" s="309"/>
    </row>
    <row r="139" spans="1:14" s="308" customFormat="1" x14ac:dyDescent="0.2">
      <c r="A139" s="53"/>
      <c r="B139" s="310" t="s">
        <v>28</v>
      </c>
      <c r="C139" s="1" t="s">
        <v>700</v>
      </c>
      <c r="D139" s="134"/>
      <c r="E139" s="134"/>
      <c r="F139" s="134"/>
      <c r="G139" s="134"/>
      <c r="I139" s="309"/>
    </row>
    <row r="140" spans="1:14" s="308" customFormat="1" x14ac:dyDescent="0.2">
      <c r="A140" s="53"/>
      <c r="B140" s="310" t="s">
        <v>29</v>
      </c>
      <c r="C140" s="134" t="s">
        <v>701</v>
      </c>
      <c r="D140" s="134"/>
      <c r="E140" s="134"/>
      <c r="F140" s="134"/>
      <c r="G140" s="134"/>
      <c r="I140" s="309"/>
    </row>
    <row r="141" spans="1:14" s="308" customFormat="1" x14ac:dyDescent="0.2">
      <c r="A141" s="53"/>
      <c r="B141" s="310"/>
      <c r="C141" s="134" t="s">
        <v>702</v>
      </c>
      <c r="D141" s="134"/>
      <c r="E141" s="134"/>
      <c r="F141" s="134"/>
      <c r="G141" s="134"/>
      <c r="I141" s="309"/>
    </row>
    <row r="142" spans="1:14" s="308" customFormat="1" x14ac:dyDescent="0.2">
      <c r="A142" s="53"/>
      <c r="B142" s="310" t="s">
        <v>30</v>
      </c>
      <c r="C142" s="134" t="s">
        <v>703</v>
      </c>
      <c r="D142" s="134"/>
      <c r="E142" s="134"/>
      <c r="F142" s="134"/>
      <c r="G142" s="134"/>
      <c r="I142" s="309"/>
    </row>
    <row r="143" spans="1:14" s="308" customFormat="1" x14ac:dyDescent="0.2">
      <c r="A143" s="53"/>
      <c r="B143" s="310"/>
      <c r="C143" s="134" t="s">
        <v>704</v>
      </c>
      <c r="D143" s="134"/>
      <c r="E143" s="134"/>
      <c r="F143" s="134"/>
      <c r="G143" s="134"/>
      <c r="I143" s="309"/>
    </row>
    <row r="144" spans="1:14" s="308" customFormat="1" x14ac:dyDescent="0.2">
      <c r="A144" s="53"/>
      <c r="B144" s="310"/>
      <c r="C144" s="134" t="s">
        <v>705</v>
      </c>
      <c r="D144" s="134"/>
      <c r="E144" s="134"/>
      <c r="F144" s="134"/>
      <c r="G144" s="134"/>
      <c r="I144" s="309"/>
    </row>
    <row r="145" spans="1:9" s="308" customFormat="1" x14ac:dyDescent="0.2">
      <c r="A145" s="53"/>
      <c r="B145" s="311" t="s">
        <v>31</v>
      </c>
      <c r="C145" s="64" t="s">
        <v>244</v>
      </c>
      <c r="D145" s="312"/>
      <c r="E145" s="312"/>
      <c r="F145" s="312"/>
      <c r="G145" s="312"/>
      <c r="H145" s="313"/>
      <c r="I145" s="314"/>
    </row>
  </sheetData>
  <mergeCells count="70">
    <mergeCell ref="B119:C119"/>
    <mergeCell ref="O119:O120"/>
    <mergeCell ref="B120:C120"/>
    <mergeCell ref="B127:C127"/>
    <mergeCell ref="B129:C12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67:C67"/>
    <mergeCell ref="O67:O116"/>
    <mergeCell ref="B68:C68"/>
    <mergeCell ref="B69:C69"/>
    <mergeCell ref="B70:C70"/>
    <mergeCell ref="B71:C71"/>
    <mergeCell ref="B72:C72"/>
    <mergeCell ref="B73:C73"/>
    <mergeCell ref="B74:C74"/>
    <mergeCell ref="B75:C75"/>
    <mergeCell ref="B61:C61"/>
    <mergeCell ref="B64:C65"/>
    <mergeCell ref="D64:D65"/>
    <mergeCell ref="E64:N64"/>
    <mergeCell ref="O64:O65"/>
    <mergeCell ref="B66:C66"/>
    <mergeCell ref="E66:N66"/>
    <mergeCell ref="B6:B7"/>
    <mergeCell ref="C6:C7"/>
    <mergeCell ref="D6:D7"/>
    <mergeCell ref="E6:N6"/>
    <mergeCell ref="E8:N8"/>
    <mergeCell ref="B60:C60"/>
  </mergeCells>
  <pageMargins left="0.7" right="0.7" top="0.75" bottom="0.75" header="0.3" footer="0.3"/>
  <pageSetup scale="2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6.1</vt:lpstr>
      <vt:lpstr>6.2</vt:lpstr>
      <vt:lpstr>6.3</vt:lpstr>
      <vt:lpstr>6.4</vt:lpstr>
      <vt:lpstr>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Vilnius economics</cp:lastModifiedBy>
  <dcterms:created xsi:type="dcterms:W3CDTF">2021-05-25T09:31:12Z</dcterms:created>
  <dcterms:modified xsi:type="dcterms:W3CDTF">2021-05-25T09:31:31Z</dcterms:modified>
</cp:coreProperties>
</file>