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o\Desktop\2020 DSAIS\Šilumos kaina 2021\"/>
    </mc:Choice>
  </mc:AlternateContent>
  <xr:revisionPtr revIDLastSave="0" documentId="13_ncr:1_{2B2A85A7-0EB2-4C60-AAB7-B1774D9B6162}" xr6:coauthVersionLast="47" xr6:coauthVersionMax="47" xr10:uidLastSave="{00000000-0000-0000-0000-000000000000}"/>
  <bookViews>
    <workbookView xWindow="-108" yWindow="-108" windowWidth="23256" windowHeight="12576" xr2:uid="{B18185AC-F655-486E-B505-2321F66251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47" i="1"/>
  <c r="E43" i="1"/>
  <c r="E39" i="1"/>
  <c r="E35" i="1"/>
  <c r="E29" i="1" l="1"/>
  <c r="E58" i="1" s="1"/>
  <c r="E27" i="1"/>
  <c r="E62" i="1" l="1"/>
  <c r="E55" i="1"/>
  <c r="E66" i="1" l="1"/>
  <c r="E64" i="1" l="1"/>
  <c r="E76" i="1" s="1"/>
  <c r="E78" i="1" s="1"/>
  <c r="E79" i="1" s="1"/>
  <c r="E70" i="1"/>
</calcChain>
</file>

<file path=xl/sharedStrings.xml><?xml version="1.0" encoding="utf-8"?>
<sst xmlns="http://schemas.openxmlformats.org/spreadsheetml/2006/main" count="267" uniqueCount="183">
  <si>
    <t>Energetikos, geriamojo vandens tiekimo ir nuotekų tvarkymo,</t>
  </si>
  <si>
    <t>paviršinių nuotekų tvarkymo įmonių</t>
  </si>
  <si>
    <t>informacijos teikimo taisyklių</t>
  </si>
  <si>
    <t>31 priedas</t>
  </si>
  <si>
    <t>Duomenys apie ūkio subjektą:</t>
  </si>
  <si>
    <t>Duomenys apie kontaktinį asmenį:</t>
  </si>
  <si>
    <t>Pavadinimas</t>
  </si>
  <si>
    <t>VšĮ  Velžio komunalinis ūkis</t>
  </si>
  <si>
    <t>V., Pavardė</t>
  </si>
  <si>
    <t>A.Štarolienė</t>
  </si>
  <si>
    <t>Kodas</t>
  </si>
  <si>
    <t>Pareigos</t>
  </si>
  <si>
    <t>vyr. finansininkė</t>
  </si>
  <si>
    <t>Buveinės adresas</t>
  </si>
  <si>
    <t>Nevėžio g. 54, Velžys, Panevėžio r.</t>
  </si>
  <si>
    <t>Telefonas</t>
  </si>
  <si>
    <t>Faksas</t>
  </si>
  <si>
    <t>El. paštas</t>
  </si>
  <si>
    <t>audrone.staroliene@velziokomunalinis.lt</t>
  </si>
  <si>
    <t>Tinklapis</t>
  </si>
  <si>
    <t>www.velziokomunalinis.lt</t>
  </si>
  <si>
    <t>info@velziokomunalinis.lt</t>
  </si>
  <si>
    <t xml:space="preserve"> </t>
  </si>
  <si>
    <t>(sudarymo data)</t>
  </si>
  <si>
    <t>Valstybinei energetikos reguliavimo tarybai</t>
  </si>
  <si>
    <t>Verkių g. 25C-1, Vilnius, LT-08223, info@vert.lt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</si>
  <si>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</si>
  <si>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</si>
  <si>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</si>
  <si>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</si>
  <si>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</si>
  <si>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</si>
  <si>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</si>
  <si>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</si>
  <si>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t>ct/kWh</t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</si>
  <si>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</si>
  <si>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1.1.1.</t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</si>
  <si>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</si>
  <si>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</si>
  <si>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t>1.1.2.</t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</si>
  <si>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</si>
  <si>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</si>
  <si>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</si>
  <si>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t>formulė</t>
  </si>
  <si>
    <t>1.2.</t>
  </si>
  <si>
    <t>Kuro rūšys, naudojamos šilumos kainos kintamosios dedamosios skaičiavimuose (išvardinti):</t>
  </si>
  <si>
    <t>1.2.1.</t>
  </si>
  <si>
    <t>Gamtinės dujos</t>
  </si>
  <si>
    <t>1.2.1.1.</t>
  </si>
  <si>
    <t>kuro žaliavos pirkimo kaina</t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</si>
  <si>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</si>
  <si>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t>-</t>
  </si>
  <si>
    <t>1.2.1.2.</t>
  </si>
  <si>
    <t>transportavimo kaina</t>
  </si>
  <si>
    <t>1.2.1.3.</t>
  </si>
  <si>
    <t>šilumos kainos skaičiavimui taikoma kaina</t>
  </si>
  <si>
    <t>1.2. 2.</t>
  </si>
  <si>
    <t xml:space="preserve">Malkinė mediena </t>
  </si>
  <si>
    <t>1.2.2.1.</t>
  </si>
  <si>
    <t>kuro žaliavos pirkimo kaina (su transportavimu)</t>
  </si>
  <si>
    <t>1.2.2.2.</t>
  </si>
  <si>
    <t xml:space="preserve">supjovimo, skaldymo, sukrovimo kaina   </t>
  </si>
  <si>
    <t>1.2.2.3.</t>
  </si>
  <si>
    <t>1.2.3.</t>
  </si>
  <si>
    <t>Medžio granulės*</t>
  </si>
  <si>
    <t>1.2.3.1.</t>
  </si>
  <si>
    <t xml:space="preserve">kuro žaliavos pirkimo kaina </t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</si>
  <si>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</si>
  <si>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t>1.2.3.2.</t>
  </si>
  <si>
    <t>transportavimo kaina (Baltpool paslauga)</t>
  </si>
  <si>
    <t>1.2.3.3.</t>
  </si>
  <si>
    <t>1.2.4.</t>
  </si>
  <si>
    <t>Akmens anglis</t>
  </si>
  <si>
    <t>1.2.4.1.</t>
  </si>
  <si>
    <t>1.2.4.2.</t>
  </si>
  <si>
    <t>transportavimo kaina ( prie žaliavos, kartu),  akcizas 3,77</t>
  </si>
  <si>
    <t>1.2.4.3.</t>
  </si>
  <si>
    <t>1.2.5.</t>
  </si>
  <si>
    <r>
      <t>Medienos kilmės biokuras (skiedra)</t>
    </r>
    <r>
      <rPr>
        <sz val="11"/>
        <rFont val="Times New Roman"/>
        <family val="1"/>
        <charset val="186"/>
      </rPr>
      <t>*</t>
    </r>
  </si>
  <si>
    <t>1.2.5.1.</t>
  </si>
  <si>
    <t>1.2.5.2.</t>
  </si>
  <si>
    <t>transportavimo kaina  (Baltpool paslauga)</t>
  </si>
  <si>
    <t>1.2.5.3.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</si>
  <si>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</si>
  <si>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</si>
  <si>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</si>
  <si>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</si>
  <si>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</si>
  <si>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</si>
  <si>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</si>
  <si>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</si>
  <si>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</si>
  <si>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t>(1.4.1. +1.4.2.)</t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</si>
  <si>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</si>
  <si>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</si>
  <si>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</si>
  <si>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</si>
  <si>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</si>
  <si>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</si>
  <si>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</si>
  <si>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</si>
  <si>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</si>
  <si>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</si>
  <si>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</si>
  <si>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</si>
  <si>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t>1.5.2.</t>
  </si>
  <si>
    <t>kintamoji kainos dalis (1.4.2.)</t>
  </si>
  <si>
    <t>2.</t>
  </si>
  <si>
    <t>ŠILUMOS PERDAVIMO KAINOS DEDAMOSIOS</t>
  </si>
  <si>
    <t>2.1.</t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</si>
  <si>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</si>
  <si>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</si>
  <si>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</si>
  <si>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</si>
  <si>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</si>
  <si>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</si>
  <si>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</si>
  <si>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</si>
  <si>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</si>
  <si>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t>2.2.</t>
  </si>
  <si>
    <t>šilumos perdavimo dvinarė kaina (kainos dedamosios):</t>
  </si>
  <si>
    <t>2.3.1.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</si>
  <si>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</si>
  <si>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t>2.3.2.</t>
  </si>
  <si>
    <t>kintamoji kainos dalis (2.1.2.)</t>
  </si>
  <si>
    <t>3.</t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</si>
  <si>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</si>
  <si>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t>3.1.</t>
  </si>
  <si>
    <t>vartotojams už suvartotą šilumos kiekį</t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</si>
  <si>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</si>
  <si>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3.2.</t>
  </si>
  <si>
    <t>kitiems vartotojams (mėnesio užmokestis)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</si>
  <si>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</si>
  <si>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3.3.</t>
  </si>
  <si>
    <t>gyventojams (butui) (mėnesio užmokestis)</t>
  </si>
  <si>
    <t>Eur/mėn.</t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</si>
  <si>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</si>
  <si>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4.</t>
  </si>
  <si>
    <t>PAPILDOMA KURO IR (AR) ŠILUMOS ĮSIGIJIMO IŠ NEPRIKLAUSOMŲ ŠILUMOS GAMINTOJŲ SĄNAUDŲ AR PAJAMŲ NEATITIKIMO DEDAMOJI</t>
  </si>
  <si>
    <t>5.</t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</si>
  <si>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</si>
  <si>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t>6.</t>
  </si>
  <si>
    <t>Subsidijos dydis</t>
  </si>
  <si>
    <t>7.</t>
  </si>
  <si>
    <t>Galutinė šilumos vienanarė kaina (be PVM)</t>
  </si>
  <si>
    <t>8.</t>
  </si>
  <si>
    <t>Galutinė šilumos vienanarė kaina (su PVM 9 proc.)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</si>
  <si>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</si>
  <si>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</si>
  <si>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</si>
  <si>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</si>
  <si>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</si>
  <si>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</si>
  <si>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</si>
  <si>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tūkst. kWh</t>
  </si>
  <si>
    <t>12.</t>
  </si>
  <si>
    <t>Praėjusį mėnesį faktiškai į tinklą patiektas šilumos kiekis</t>
  </si>
  <si>
    <t>12.1.</t>
  </si>
  <si>
    <t xml:space="preserve">Panevėžio rajono savivaldybė 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</si>
  <si>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</si>
  <si>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</si>
  <si>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</si>
  <si>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</si>
  <si>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</si>
  <si>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</si>
  <si>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</si>
  <si>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</si>
  <si>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</si>
  <si>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</si>
  <si>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</si>
  <si>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</si>
  <si>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</si>
  <si>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</si>
  <si>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</si>
  <si>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</si>
  <si>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Direktorius</t>
  </si>
  <si>
    <t>________</t>
  </si>
  <si>
    <t>Vaidas Virbalas</t>
  </si>
  <si>
    <t>Parašas</t>
  </si>
  <si>
    <t>Vardas, pavardė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</si>
  <si>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(4728x pHG, med b) + (3110 x pHG, med) + (2335 x pHG, gr) + (1241 x pHG, a)) / (19 x 10000)</t>
    </r>
  </si>
  <si>
    <t xml:space="preserve">                    ŠILUMOS KAINOS SKAIČIAVIMAS  2021 METŲ SPALIO MĖNESIUI  </t>
  </si>
  <si>
    <t xml:space="preserve"> 2021-09-24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</si>
</sst>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6" fillId="2" borderId="2" xfId="1" applyFont="1" applyFill="1" applyBorder="1" applyAlignment="1" applyProtection="1">
      <alignment horizontal="justify" vertical="justify"/>
    </xf>
    <xf numFmtId="0" fontId="6" fillId="2" borderId="2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/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2" fontId="1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2" fontId="14" fillId="2" borderId="2" xfId="0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2" fontId="11" fillId="2" borderId="3" xfId="0" applyNumberFormat="1" applyFont="1" applyFill="1" applyBorder="1" applyAlignment="1">
      <alignment vertical="center"/>
    </xf>
    <xf numFmtId="2" fontId="3" fillId="2" borderId="2" xfId="0" applyNumberFormat="1" applyFont="1" applyFill="1" applyBorder="1"/>
    <xf numFmtId="0" fontId="8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164" fontId="14" fillId="2" borderId="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0616-B0BE-425D-B84F-772BBCCBD685}">
  <dimension ref="A1:E101"/>
  <sheetViews>
    <sheetView tabSelected="1" topLeftCell="A67" workbookViewId="0">
      <selection activeCell="I80" sqref="I80"/>
    </sheetView>
  </sheetViews>
  <sheetFormatPr defaultColWidth="9.109375" defaultRowHeight="13.8" x14ac:dyDescent="0.25"/>
  <cols>
    <col min="1" max="1" width="8.6640625" style="2" customWidth="1"/>
    <col min="2" max="2" width="53.33203125" style="2" customWidth="1"/>
    <col min="3" max="3" width="31.88671875" style="2" customWidth="1"/>
    <col min="4" max="4" width="32.33203125" style="2" customWidth="1"/>
    <col min="5" max="5" width="26.33203125" style="2" customWidth="1"/>
    <col min="6" max="16384" width="9.109375" style="2"/>
  </cols>
  <sheetData>
    <row r="1" spans="1:5" x14ac:dyDescent="0.25">
      <c r="A1" s="1"/>
      <c r="B1" s="1"/>
      <c r="C1" s="1"/>
      <c r="D1" s="51" t="s">
        <v>0</v>
      </c>
      <c r="E1" s="51"/>
    </row>
    <row r="2" spans="1:5" x14ac:dyDescent="0.25">
      <c r="A2" s="1"/>
      <c r="B2" s="1"/>
      <c r="C2" s="1"/>
      <c r="D2" s="51" t="s">
        <v>1</v>
      </c>
      <c r="E2" s="51"/>
    </row>
    <row r="3" spans="1:5" x14ac:dyDescent="0.25">
      <c r="A3" s="1"/>
      <c r="B3" s="1"/>
      <c r="C3" s="1"/>
      <c r="D3" s="52" t="s">
        <v>2</v>
      </c>
      <c r="E3" s="52"/>
    </row>
    <row r="4" spans="1:5" x14ac:dyDescent="0.25">
      <c r="A4" s="1"/>
      <c r="B4" s="1"/>
      <c r="C4" s="1"/>
      <c r="D4" s="51" t="s">
        <v>3</v>
      </c>
      <c r="E4" s="51"/>
    </row>
    <row r="5" spans="1:5" ht="9.75" customHeight="1" x14ac:dyDescent="0.25">
      <c r="A5" s="1"/>
      <c r="B5" s="1"/>
      <c r="C5" s="1"/>
      <c r="D5" s="1"/>
      <c r="E5" s="1"/>
    </row>
    <row r="6" spans="1:5" ht="15" customHeight="1" x14ac:dyDescent="0.25">
      <c r="A6" s="3"/>
      <c r="B6" s="4" t="s">
        <v>4</v>
      </c>
      <c r="C6" s="5"/>
      <c r="D6" s="6" t="s">
        <v>5</v>
      </c>
      <c r="E6" s="7"/>
    </row>
    <row r="7" spans="1:5" ht="15" customHeight="1" x14ac:dyDescent="0.25">
      <c r="A7" s="3"/>
      <c r="B7" s="4" t="s">
        <v>6</v>
      </c>
      <c r="C7" s="8" t="s">
        <v>7</v>
      </c>
      <c r="D7" s="6" t="s">
        <v>8</v>
      </c>
      <c r="E7" s="9" t="s">
        <v>9</v>
      </c>
    </row>
    <row r="8" spans="1:5" ht="15" customHeight="1" x14ac:dyDescent="0.25">
      <c r="A8" s="3"/>
      <c r="B8" s="10" t="s">
        <v>10</v>
      </c>
      <c r="C8" s="11">
        <v>168967899</v>
      </c>
      <c r="D8" s="6" t="s">
        <v>11</v>
      </c>
      <c r="E8" s="9" t="s">
        <v>12</v>
      </c>
    </row>
    <row r="9" spans="1:5" ht="15" customHeight="1" x14ac:dyDescent="0.25">
      <c r="A9" s="3"/>
      <c r="B9" s="4" t="s">
        <v>13</v>
      </c>
      <c r="C9" s="11" t="s">
        <v>14</v>
      </c>
      <c r="D9" s="6" t="s">
        <v>15</v>
      </c>
      <c r="E9" s="9">
        <v>867013837</v>
      </c>
    </row>
    <row r="10" spans="1:5" ht="15" customHeight="1" x14ac:dyDescent="0.25">
      <c r="A10" s="3"/>
      <c r="B10" s="4" t="s">
        <v>15</v>
      </c>
      <c r="C10" s="11">
        <v>37060174000</v>
      </c>
      <c r="D10" s="6" t="s">
        <v>16</v>
      </c>
      <c r="E10" s="9"/>
    </row>
    <row r="11" spans="1:5" ht="28.65" customHeight="1" x14ac:dyDescent="0.25">
      <c r="A11" s="3"/>
      <c r="B11" s="10" t="s">
        <v>16</v>
      </c>
      <c r="C11" s="11"/>
      <c r="D11" s="6" t="s">
        <v>17</v>
      </c>
      <c r="E11" s="12" t="s">
        <v>18</v>
      </c>
    </row>
    <row r="12" spans="1:5" ht="15" customHeight="1" x14ac:dyDescent="0.25">
      <c r="A12" s="3"/>
      <c r="B12" s="4" t="s">
        <v>19</v>
      </c>
      <c r="C12" s="13" t="s">
        <v>20</v>
      </c>
      <c r="D12" s="5"/>
      <c r="E12" s="9"/>
    </row>
    <row r="13" spans="1:5" ht="15" customHeight="1" x14ac:dyDescent="0.25">
      <c r="A13" s="3"/>
      <c r="B13" s="4" t="s">
        <v>17</v>
      </c>
      <c r="C13" s="13" t="s">
        <v>21</v>
      </c>
      <c r="D13" s="5"/>
      <c r="E13" s="9"/>
    </row>
    <row r="14" spans="1:5" x14ac:dyDescent="0.25">
      <c r="A14" s="14"/>
      <c r="B14" s="1"/>
      <c r="C14" s="1"/>
      <c r="D14" s="1"/>
      <c r="E14" s="1"/>
    </row>
    <row r="15" spans="1:5" x14ac:dyDescent="0.25">
      <c r="A15" s="15" t="s">
        <v>22</v>
      </c>
      <c r="B15" s="53" t="s">
        <v>181</v>
      </c>
      <c r="C15" s="53"/>
      <c r="D15" s="53"/>
      <c r="E15" s="53"/>
    </row>
    <row r="16" spans="1:5" x14ac:dyDescent="0.25">
      <c r="A16" s="15"/>
      <c r="B16" s="15"/>
      <c r="C16" s="16" t="s">
        <v>182</v>
      </c>
      <c r="D16" s="15"/>
      <c r="E16" s="1"/>
    </row>
    <row r="17" spans="1:5" x14ac:dyDescent="0.25">
      <c r="A17" s="15"/>
      <c r="B17" s="15"/>
      <c r="C17" s="17" t="s">
        <v>23</v>
      </c>
      <c r="D17" s="15"/>
      <c r="E17" s="1"/>
    </row>
    <row r="18" spans="1:5" x14ac:dyDescent="0.25">
      <c r="A18" s="15"/>
      <c r="B18" s="15"/>
      <c r="C18" s="17"/>
      <c r="D18" s="15"/>
      <c r="E18" s="1"/>
    </row>
    <row r="19" spans="1:5" x14ac:dyDescent="0.25">
      <c r="A19" s="15" t="s">
        <v>24</v>
      </c>
      <c r="B19" s="15"/>
      <c r="C19" s="15"/>
      <c r="D19" s="15"/>
      <c r="E19" s="15"/>
    </row>
    <row r="20" spans="1:5" x14ac:dyDescent="0.25">
      <c r="A20" s="18" t="s">
        <v>25</v>
      </c>
      <c r="B20" s="1"/>
      <c r="C20" s="1"/>
      <c r="D20" s="1"/>
      <c r="E20" s="1"/>
    </row>
    <row r="21" spans="1:5" x14ac:dyDescent="0.25">
      <c r="A21" s="18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ht="14.25" customHeight="1" x14ac:dyDescent="0.25">
      <c r="A23" s="50"/>
      <c r="B23" s="50"/>
      <c r="C23" s="50"/>
      <c r="D23" s="50"/>
      <c r="E23" s="50"/>
    </row>
    <row r="24" spans="1:5" x14ac:dyDescent="0.25">
      <c r="A24" s="19" t="s">
        <v>26</v>
      </c>
      <c r="B24" s="19" t="s">
        <v>6</v>
      </c>
      <c r="C24" s="19" t="s">
        <v>27</v>
      </c>
      <c r="D24" s="19" t="s">
        <v>28</v>
      </c>
      <c r="E24" s="19" t="s">
        <v>29</v>
      </c>
    </row>
    <row r="25" spans="1:5" x14ac:dyDescent="0.25">
      <c r="A25" s="20">
        <v>1</v>
      </c>
      <c r="B25" s="20">
        <v>2</v>
      </c>
      <c r="C25" s="20">
        <v>3</v>
      </c>
      <c r="D25" s="20">
        <v>4</v>
      </c>
      <c r="E25" s="20"/>
    </row>
    <row r="26" spans="1:5" x14ac:dyDescent="0.25">
      <c r="A26" s="19" t="s">
        <v>30</v>
      </c>
      <c r="B26" s="54" t="s">
        <v>31</v>
      </c>
      <c r="C26" s="54"/>
      <c r="D26" s="54"/>
      <c r="E26" s="54"/>
    </row>
    <row r="27" spans="1:5" ht="27.6" x14ac:dyDescent="0.25">
      <c r="A27" s="20" t="s">
        <v>32</v>
      </c>
      <c r="B27" s="21" t="s">
        <v>33</v>
      </c>
      <c r="C27" s="20" t="s">
        <v>34</v>
      </c>
      <c r="D27" s="20" t="s">
        <v>35</v>
      </c>
      <c r="E27" s="22">
        <f>E28+E29</f>
        <v>5.1313746999999994</v>
      </c>
    </row>
    <row r="28" spans="1:5" ht="33.75" customHeight="1" x14ac:dyDescent="0.25">
      <c r="A28" s="20" t="s">
        <v>36</v>
      </c>
      <c r="B28" s="23" t="s">
        <v>37</v>
      </c>
      <c r="C28" s="20" t="s">
        <v>34</v>
      </c>
      <c r="D28" s="20" t="s">
        <v>38</v>
      </c>
      <c r="E28" s="24">
        <v>1.55</v>
      </c>
    </row>
    <row r="29" spans="1:5" ht="39.75" customHeight="1" x14ac:dyDescent="0.25">
      <c r="A29" s="55" t="s">
        <v>39</v>
      </c>
      <c r="B29" s="25" t="s">
        <v>40</v>
      </c>
      <c r="C29" s="20" t="s">
        <v>34</v>
      </c>
      <c r="D29" s="26" t="s">
        <v>41</v>
      </c>
      <c r="E29" s="24">
        <f>0.15+((10384.3*E35)+(4728*E51)+(3110*E39)+(2335*E43)+(1241*E47))/(19*10000)</f>
        <v>3.5813746999999991</v>
      </c>
    </row>
    <row r="30" spans="1:5" ht="57.6" x14ac:dyDescent="0.25">
      <c r="A30" s="55"/>
      <c r="B30" s="23" t="s">
        <v>42</v>
      </c>
      <c r="C30" s="20" t="s">
        <v>43</v>
      </c>
      <c r="D30" s="27" t="s">
        <v>180</v>
      </c>
      <c r="E30" s="28"/>
    </row>
    <row r="31" spans="1:5" x14ac:dyDescent="0.25">
      <c r="A31" s="20" t="s">
        <v>44</v>
      </c>
      <c r="B31" s="56" t="s">
        <v>45</v>
      </c>
      <c r="C31" s="56"/>
      <c r="D31" s="56"/>
      <c r="E31" s="56"/>
    </row>
    <row r="32" spans="1:5" x14ac:dyDescent="0.25">
      <c r="A32" s="20" t="s">
        <v>46</v>
      </c>
      <c r="B32" s="29" t="s">
        <v>47</v>
      </c>
      <c r="C32" s="57"/>
      <c r="D32" s="57"/>
      <c r="E32" s="57"/>
    </row>
    <row r="33" spans="1:5" ht="16.2" x14ac:dyDescent="0.25">
      <c r="A33" s="20" t="s">
        <v>48</v>
      </c>
      <c r="B33" s="30" t="s">
        <v>49</v>
      </c>
      <c r="C33" s="20" t="s">
        <v>50</v>
      </c>
      <c r="D33" s="20" t="s">
        <v>51</v>
      </c>
      <c r="E33" s="28">
        <v>36.58</v>
      </c>
    </row>
    <row r="34" spans="1:5" ht="16.2" x14ac:dyDescent="0.25">
      <c r="A34" s="20" t="s">
        <v>52</v>
      </c>
      <c r="B34" s="30" t="s">
        <v>53</v>
      </c>
      <c r="C34" s="20" t="s">
        <v>50</v>
      </c>
      <c r="D34" s="20" t="s">
        <v>51</v>
      </c>
      <c r="E34" s="28">
        <v>9.43</v>
      </c>
    </row>
    <row r="35" spans="1:5" ht="16.2" x14ac:dyDescent="0.25">
      <c r="A35" s="20" t="s">
        <v>54</v>
      </c>
      <c r="B35" s="30" t="s">
        <v>55</v>
      </c>
      <c r="C35" s="20" t="s">
        <v>50</v>
      </c>
      <c r="D35" s="20" t="s">
        <v>51</v>
      </c>
      <c r="E35" s="31">
        <f>E33+E34</f>
        <v>46.01</v>
      </c>
    </row>
    <row r="36" spans="1:5" x14ac:dyDescent="0.25">
      <c r="A36" s="20" t="s">
        <v>56</v>
      </c>
      <c r="B36" s="29" t="s">
        <v>57</v>
      </c>
      <c r="C36" s="28"/>
      <c r="D36" s="28"/>
      <c r="E36" s="28"/>
    </row>
    <row r="37" spans="1:5" ht="16.2" x14ac:dyDescent="0.25">
      <c r="A37" s="20" t="s">
        <v>58</v>
      </c>
      <c r="B37" s="30" t="s">
        <v>59</v>
      </c>
      <c r="C37" s="20" t="s">
        <v>50</v>
      </c>
      <c r="D37" s="20" t="s">
        <v>51</v>
      </c>
      <c r="E37" s="24">
        <v>13.67</v>
      </c>
    </row>
    <row r="38" spans="1:5" ht="16.2" x14ac:dyDescent="0.25">
      <c r="A38" s="20" t="s">
        <v>60</v>
      </c>
      <c r="B38" s="30" t="s">
        <v>61</v>
      </c>
      <c r="C38" s="20" t="s">
        <v>50</v>
      </c>
      <c r="D38" s="20" t="s">
        <v>51</v>
      </c>
      <c r="E38" s="24"/>
    </row>
    <row r="39" spans="1:5" ht="16.2" x14ac:dyDescent="0.25">
      <c r="A39" s="20" t="s">
        <v>62</v>
      </c>
      <c r="B39" s="30" t="s">
        <v>55</v>
      </c>
      <c r="C39" s="20" t="s">
        <v>50</v>
      </c>
      <c r="D39" s="20" t="s">
        <v>51</v>
      </c>
      <c r="E39" s="22">
        <f>E37+E38</f>
        <v>13.67</v>
      </c>
    </row>
    <row r="40" spans="1:5" x14ac:dyDescent="0.25">
      <c r="A40" s="32" t="s">
        <v>63</v>
      </c>
      <c r="B40" s="33" t="s">
        <v>64</v>
      </c>
      <c r="C40" s="34"/>
      <c r="D40" s="34"/>
      <c r="E40" s="34"/>
    </row>
    <row r="41" spans="1:5" ht="16.2" x14ac:dyDescent="0.25">
      <c r="A41" s="32" t="s">
        <v>65</v>
      </c>
      <c r="B41" s="34" t="s">
        <v>66</v>
      </c>
      <c r="C41" s="32" t="s">
        <v>67</v>
      </c>
      <c r="D41" s="32" t="s">
        <v>51</v>
      </c>
      <c r="E41" s="35">
        <v>25.4</v>
      </c>
    </row>
    <row r="42" spans="1:5" ht="16.2" x14ac:dyDescent="0.25">
      <c r="A42" s="32" t="s">
        <v>68</v>
      </c>
      <c r="B42" s="34" t="s">
        <v>69</v>
      </c>
      <c r="C42" s="32" t="s">
        <v>67</v>
      </c>
      <c r="D42" s="32" t="s">
        <v>51</v>
      </c>
      <c r="E42" s="35">
        <v>0</v>
      </c>
    </row>
    <row r="43" spans="1:5" ht="16.2" x14ac:dyDescent="0.25">
      <c r="A43" s="32" t="s">
        <v>70</v>
      </c>
      <c r="B43" s="34" t="s">
        <v>55</v>
      </c>
      <c r="C43" s="32" t="s">
        <v>67</v>
      </c>
      <c r="D43" s="32" t="s">
        <v>51</v>
      </c>
      <c r="E43" s="36">
        <f>E41+E42</f>
        <v>25.4</v>
      </c>
    </row>
    <row r="44" spans="1:5" x14ac:dyDescent="0.25">
      <c r="A44" s="32" t="s">
        <v>71</v>
      </c>
      <c r="B44" s="33" t="s">
        <v>72</v>
      </c>
      <c r="C44" s="34"/>
      <c r="D44" s="34"/>
      <c r="E44" s="34"/>
    </row>
    <row r="45" spans="1:5" ht="16.2" x14ac:dyDescent="0.25">
      <c r="A45" s="32" t="s">
        <v>73</v>
      </c>
      <c r="B45" s="34" t="s">
        <v>49</v>
      </c>
      <c r="C45" s="32" t="s">
        <v>67</v>
      </c>
      <c r="D45" s="32" t="s">
        <v>51</v>
      </c>
      <c r="E45" s="34">
        <v>10.53</v>
      </c>
    </row>
    <row r="46" spans="1:5" ht="16.2" x14ac:dyDescent="0.25">
      <c r="A46" s="32" t="s">
        <v>74</v>
      </c>
      <c r="B46" s="34" t="s">
        <v>75</v>
      </c>
      <c r="C46" s="32" t="s">
        <v>67</v>
      </c>
      <c r="D46" s="32" t="s">
        <v>51</v>
      </c>
      <c r="E46" s="34">
        <v>0</v>
      </c>
    </row>
    <row r="47" spans="1:5" ht="16.2" x14ac:dyDescent="0.25">
      <c r="A47" s="32" t="s">
        <v>76</v>
      </c>
      <c r="B47" s="34" t="s">
        <v>55</v>
      </c>
      <c r="C47" s="32" t="s">
        <v>67</v>
      </c>
      <c r="D47" s="32" t="s">
        <v>51</v>
      </c>
      <c r="E47" s="36">
        <f>E45+E46</f>
        <v>10.53</v>
      </c>
    </row>
    <row r="48" spans="1:5" x14ac:dyDescent="0.25">
      <c r="A48" s="32" t="s">
        <v>77</v>
      </c>
      <c r="B48" s="33" t="s">
        <v>78</v>
      </c>
      <c r="C48" s="32"/>
      <c r="D48" s="32"/>
      <c r="E48" s="36"/>
    </row>
    <row r="49" spans="1:5" ht="16.2" x14ac:dyDescent="0.25">
      <c r="A49" s="32" t="s">
        <v>79</v>
      </c>
      <c r="B49" s="34" t="s">
        <v>49</v>
      </c>
      <c r="C49" s="32" t="s">
        <v>67</v>
      </c>
      <c r="D49" s="32" t="s">
        <v>51</v>
      </c>
      <c r="E49" s="35">
        <v>12.54</v>
      </c>
    </row>
    <row r="50" spans="1:5" ht="16.2" x14ac:dyDescent="0.25">
      <c r="A50" s="32" t="s">
        <v>80</v>
      </c>
      <c r="B50" s="34" t="s">
        <v>81</v>
      </c>
      <c r="C50" s="32" t="s">
        <v>67</v>
      </c>
      <c r="D50" s="32" t="s">
        <v>51</v>
      </c>
      <c r="E50" s="35">
        <v>0</v>
      </c>
    </row>
    <row r="51" spans="1:5" ht="16.2" x14ac:dyDescent="0.25">
      <c r="A51" s="32" t="s">
        <v>82</v>
      </c>
      <c r="B51" s="34" t="s">
        <v>55</v>
      </c>
      <c r="C51" s="32" t="s">
        <v>67</v>
      </c>
      <c r="D51" s="32" t="s">
        <v>51</v>
      </c>
      <c r="E51" s="36">
        <f>E49+E50</f>
        <v>12.54</v>
      </c>
    </row>
    <row r="52" spans="1:5" x14ac:dyDescent="0.25">
      <c r="A52" s="20" t="s">
        <v>83</v>
      </c>
      <c r="B52" s="30" t="s">
        <v>84</v>
      </c>
      <c r="C52" s="20" t="s">
        <v>34</v>
      </c>
      <c r="D52" s="28"/>
      <c r="E52" s="24"/>
    </row>
    <row r="53" spans="1:5" x14ac:dyDescent="0.25">
      <c r="A53" s="20" t="s">
        <v>85</v>
      </c>
      <c r="B53" s="30" t="s">
        <v>86</v>
      </c>
      <c r="C53" s="28"/>
      <c r="D53" s="28"/>
      <c r="E53" s="28"/>
    </row>
    <row r="54" spans="1:5" x14ac:dyDescent="0.25">
      <c r="A54" s="20" t="s">
        <v>87</v>
      </c>
      <c r="B54" s="30" t="s">
        <v>88</v>
      </c>
      <c r="C54" s="20" t="s">
        <v>34</v>
      </c>
      <c r="D54" s="28"/>
      <c r="E54" s="28"/>
    </row>
    <row r="55" spans="1:5" ht="27.6" x14ac:dyDescent="0.25">
      <c r="A55" s="55" t="s">
        <v>89</v>
      </c>
      <c r="B55" s="21" t="s">
        <v>90</v>
      </c>
      <c r="C55" s="55" t="s">
        <v>34</v>
      </c>
      <c r="D55" s="55" t="s">
        <v>91</v>
      </c>
      <c r="E55" s="58">
        <f>E57+E58</f>
        <v>5.1313746999999994</v>
      </c>
    </row>
    <row r="56" spans="1:5" x14ac:dyDescent="0.25">
      <c r="A56" s="55"/>
      <c r="B56" s="23" t="s">
        <v>92</v>
      </c>
      <c r="C56" s="55"/>
      <c r="D56" s="55"/>
      <c r="E56" s="58"/>
    </row>
    <row r="57" spans="1:5" ht="16.2" x14ac:dyDescent="0.25">
      <c r="A57" s="20" t="s">
        <v>93</v>
      </c>
      <c r="B57" s="30" t="s">
        <v>94</v>
      </c>
      <c r="C57" s="20" t="s">
        <v>34</v>
      </c>
      <c r="D57" s="20" t="s">
        <v>95</v>
      </c>
      <c r="E57" s="28">
        <v>1.55</v>
      </c>
    </row>
    <row r="58" spans="1:5" ht="16.2" x14ac:dyDescent="0.25">
      <c r="A58" s="55" t="s">
        <v>96</v>
      </c>
      <c r="B58" s="30" t="s">
        <v>97</v>
      </c>
      <c r="C58" s="20" t="s">
        <v>34</v>
      </c>
      <c r="D58" s="20" t="s">
        <v>98</v>
      </c>
      <c r="E58" s="24">
        <f>$E$29</f>
        <v>3.5813746999999991</v>
      </c>
    </row>
    <row r="59" spans="1:5" ht="57.6" x14ac:dyDescent="0.25">
      <c r="A59" s="55"/>
      <c r="B59" s="30" t="s">
        <v>97</v>
      </c>
      <c r="C59" s="20" t="s">
        <v>43</v>
      </c>
      <c r="D59" s="27" t="s">
        <v>180</v>
      </c>
      <c r="E59" s="28"/>
    </row>
    <row r="60" spans="1:5" x14ac:dyDescent="0.25">
      <c r="A60" s="20" t="s">
        <v>99</v>
      </c>
      <c r="B60" s="30" t="s">
        <v>100</v>
      </c>
      <c r="C60" s="57"/>
      <c r="D60" s="57"/>
      <c r="E60" s="57"/>
    </row>
    <row r="61" spans="1:5" ht="16.8" x14ac:dyDescent="0.25">
      <c r="A61" s="20" t="s">
        <v>101</v>
      </c>
      <c r="B61" s="30" t="s">
        <v>102</v>
      </c>
      <c r="C61" s="20" t="s">
        <v>103</v>
      </c>
      <c r="D61" s="20" t="s">
        <v>104</v>
      </c>
      <c r="E61" s="28">
        <v>11.3</v>
      </c>
    </row>
    <row r="62" spans="1:5" ht="16.2" x14ac:dyDescent="0.25">
      <c r="A62" s="20" t="s">
        <v>105</v>
      </c>
      <c r="B62" s="30" t="s">
        <v>106</v>
      </c>
      <c r="C62" s="20" t="s">
        <v>34</v>
      </c>
      <c r="D62" s="20" t="s">
        <v>98</v>
      </c>
      <c r="E62" s="24">
        <f>E58</f>
        <v>3.5813746999999991</v>
      </c>
    </row>
    <row r="63" spans="1:5" x14ac:dyDescent="0.25">
      <c r="A63" s="19" t="s">
        <v>107</v>
      </c>
      <c r="B63" s="54" t="s">
        <v>108</v>
      </c>
      <c r="C63" s="54"/>
      <c r="D63" s="54"/>
      <c r="E63" s="54"/>
    </row>
    <row r="64" spans="1:5" ht="27.6" x14ac:dyDescent="0.25">
      <c r="A64" s="20" t="s">
        <v>109</v>
      </c>
      <c r="B64" s="23" t="s">
        <v>110</v>
      </c>
      <c r="C64" s="20" t="s">
        <v>34</v>
      </c>
      <c r="D64" s="20" t="s">
        <v>111</v>
      </c>
      <c r="E64" s="22">
        <f>E65+E66</f>
        <v>1.7718854987951804</v>
      </c>
    </row>
    <row r="65" spans="1:5" ht="16.2" x14ac:dyDescent="0.25">
      <c r="A65" s="20" t="s">
        <v>112</v>
      </c>
      <c r="B65" s="30" t="s">
        <v>113</v>
      </c>
      <c r="C65" s="20" t="s">
        <v>34</v>
      </c>
      <c r="D65" s="20" t="s">
        <v>114</v>
      </c>
      <c r="E65" s="24">
        <v>0.93</v>
      </c>
    </row>
    <row r="66" spans="1:5" ht="16.2" x14ac:dyDescent="0.25">
      <c r="A66" s="55" t="s">
        <v>115</v>
      </c>
      <c r="B66" s="30" t="s">
        <v>116</v>
      </c>
      <c r="C66" s="20" t="s">
        <v>34</v>
      </c>
      <c r="D66" s="20" t="s">
        <v>117</v>
      </c>
      <c r="E66" s="24">
        <f>0.1+(2.4*E55)/16.6</f>
        <v>0.84188549879518049</v>
      </c>
    </row>
    <row r="67" spans="1:5" ht="16.2" x14ac:dyDescent="0.25">
      <c r="A67" s="55"/>
      <c r="B67" s="30" t="s">
        <v>116</v>
      </c>
      <c r="C67" s="20" t="s">
        <v>43</v>
      </c>
      <c r="D67" s="25" t="s">
        <v>118</v>
      </c>
      <c r="E67" s="28"/>
    </row>
    <row r="68" spans="1:5" x14ac:dyDescent="0.25">
      <c r="A68" s="20" t="s">
        <v>119</v>
      </c>
      <c r="B68" s="59" t="s">
        <v>120</v>
      </c>
      <c r="C68" s="59"/>
      <c r="D68" s="59"/>
      <c r="E68" s="59"/>
    </row>
    <row r="69" spans="1:5" ht="16.8" x14ac:dyDescent="0.25">
      <c r="A69" s="20" t="s">
        <v>121</v>
      </c>
      <c r="B69" s="30" t="s">
        <v>102</v>
      </c>
      <c r="C69" s="20" t="s">
        <v>103</v>
      </c>
      <c r="D69" s="20" t="s">
        <v>122</v>
      </c>
      <c r="E69" s="28">
        <v>6.71</v>
      </c>
    </row>
    <row r="70" spans="1:5" ht="16.2" x14ac:dyDescent="0.25">
      <c r="A70" s="20" t="s">
        <v>123</v>
      </c>
      <c r="B70" s="30" t="s">
        <v>124</v>
      </c>
      <c r="C70" s="20" t="s">
        <v>34</v>
      </c>
      <c r="D70" s="20" t="s">
        <v>117</v>
      </c>
      <c r="E70" s="24">
        <f>E66</f>
        <v>0.84188549879518049</v>
      </c>
    </row>
    <row r="71" spans="1:5" x14ac:dyDescent="0.25">
      <c r="A71" s="19" t="s">
        <v>125</v>
      </c>
      <c r="B71" s="54" t="s">
        <v>126</v>
      </c>
      <c r="C71" s="54"/>
      <c r="D71" s="54"/>
      <c r="E71" s="54"/>
    </row>
    <row r="72" spans="1:5" ht="15.75" customHeight="1" x14ac:dyDescent="0.35">
      <c r="A72" s="37" t="s">
        <v>127</v>
      </c>
      <c r="B72" s="38" t="s">
        <v>128</v>
      </c>
      <c r="C72" s="37" t="s">
        <v>34</v>
      </c>
      <c r="D72" s="39" t="s">
        <v>129</v>
      </c>
      <c r="E72" s="40">
        <v>0.22</v>
      </c>
    </row>
    <row r="73" spans="1:5" ht="16.8" x14ac:dyDescent="0.25">
      <c r="A73" s="20" t="s">
        <v>130</v>
      </c>
      <c r="B73" s="30" t="s">
        <v>131</v>
      </c>
      <c r="C73" s="20" t="s">
        <v>103</v>
      </c>
      <c r="D73" s="20" t="s">
        <v>132</v>
      </c>
      <c r="E73" s="41">
        <v>1.59</v>
      </c>
    </row>
    <row r="74" spans="1:5" ht="32.25" customHeight="1" x14ac:dyDescent="0.25">
      <c r="A74" s="20" t="s">
        <v>133</v>
      </c>
      <c r="B74" s="30" t="s">
        <v>134</v>
      </c>
      <c r="C74" s="20" t="s">
        <v>135</v>
      </c>
      <c r="D74" s="20" t="s">
        <v>136</v>
      </c>
      <c r="E74" s="24">
        <v>2.23</v>
      </c>
    </row>
    <row r="75" spans="1:5" ht="41.4" x14ac:dyDescent="0.25">
      <c r="A75" s="19" t="s">
        <v>137</v>
      </c>
      <c r="B75" s="42" t="s">
        <v>138</v>
      </c>
      <c r="C75" s="19" t="s">
        <v>34</v>
      </c>
      <c r="D75" s="25"/>
      <c r="E75" s="22">
        <v>0</v>
      </c>
    </row>
    <row r="76" spans="1:5" ht="27.6" x14ac:dyDescent="0.25">
      <c r="A76" s="43" t="s">
        <v>139</v>
      </c>
      <c r="B76" s="44" t="s">
        <v>140</v>
      </c>
      <c r="C76" s="43" t="s">
        <v>34</v>
      </c>
      <c r="D76" s="32" t="s">
        <v>51</v>
      </c>
      <c r="E76" s="36">
        <f>E55+E64+E72+E75</f>
        <v>7.1232601987951796</v>
      </c>
    </row>
    <row r="77" spans="1:5" x14ac:dyDescent="0.25">
      <c r="A77" s="19" t="s">
        <v>141</v>
      </c>
      <c r="B77" s="29" t="s">
        <v>142</v>
      </c>
      <c r="C77" s="19" t="s">
        <v>34</v>
      </c>
      <c r="D77" s="28"/>
      <c r="E77" s="24">
        <v>0</v>
      </c>
    </row>
    <row r="78" spans="1:5" x14ac:dyDescent="0.25">
      <c r="A78" s="19" t="s">
        <v>143</v>
      </c>
      <c r="B78" s="29" t="s">
        <v>144</v>
      </c>
      <c r="C78" s="19" t="s">
        <v>34</v>
      </c>
      <c r="D78" s="20" t="s">
        <v>51</v>
      </c>
      <c r="E78" s="22">
        <f>SUM(E76-E77)</f>
        <v>7.1232601987951796</v>
      </c>
    </row>
    <row r="79" spans="1:5" x14ac:dyDescent="0.25">
      <c r="A79" s="19" t="s">
        <v>145</v>
      </c>
      <c r="B79" s="29" t="s">
        <v>146</v>
      </c>
      <c r="C79" s="19" t="s">
        <v>34</v>
      </c>
      <c r="D79" s="20" t="s">
        <v>51</v>
      </c>
      <c r="E79" s="22">
        <f>E78*0.09+E76</f>
        <v>7.764353616686746</v>
      </c>
    </row>
    <row r="80" spans="1:5" x14ac:dyDescent="0.25">
      <c r="A80" s="19" t="s">
        <v>147</v>
      </c>
      <c r="B80" s="29" t="s">
        <v>148</v>
      </c>
      <c r="C80" s="19" t="s">
        <v>34</v>
      </c>
      <c r="D80" s="20" t="s">
        <v>51</v>
      </c>
      <c r="E80" s="35">
        <v>6.62</v>
      </c>
    </row>
    <row r="81" spans="1:5" ht="27.6" x14ac:dyDescent="0.25">
      <c r="A81" s="19" t="s">
        <v>149</v>
      </c>
      <c r="B81" s="21" t="s">
        <v>150</v>
      </c>
      <c r="C81" s="19" t="s">
        <v>151</v>
      </c>
      <c r="D81" s="20" t="s">
        <v>51</v>
      </c>
      <c r="E81" s="35">
        <v>7.55</v>
      </c>
    </row>
    <row r="82" spans="1:5" ht="27.6" x14ac:dyDescent="0.25">
      <c r="A82" s="20" t="s">
        <v>152</v>
      </c>
      <c r="B82" s="23" t="s">
        <v>153</v>
      </c>
      <c r="C82" s="20" t="s">
        <v>154</v>
      </c>
      <c r="D82" s="20" t="s">
        <v>51</v>
      </c>
      <c r="E82" s="45">
        <v>4.016</v>
      </c>
    </row>
    <row r="83" spans="1:5" x14ac:dyDescent="0.25">
      <c r="A83" s="20" t="s">
        <v>155</v>
      </c>
      <c r="B83" s="30" t="s">
        <v>156</v>
      </c>
      <c r="C83" s="20" t="s">
        <v>154</v>
      </c>
      <c r="D83" s="28"/>
      <c r="E83" s="45">
        <v>4.016</v>
      </c>
    </row>
    <row r="84" spans="1:5" x14ac:dyDescent="0.25">
      <c r="A84" s="20" t="s">
        <v>157</v>
      </c>
      <c r="B84" s="30" t="s">
        <v>158</v>
      </c>
      <c r="C84" s="20" t="s">
        <v>154</v>
      </c>
      <c r="D84" s="28"/>
      <c r="E84" s="45">
        <v>4.016</v>
      </c>
    </row>
    <row r="85" spans="1:5" x14ac:dyDescent="0.25">
      <c r="A85" s="20" t="s">
        <v>159</v>
      </c>
      <c r="B85" s="30" t="s">
        <v>160</v>
      </c>
      <c r="C85" s="20" t="s">
        <v>154</v>
      </c>
      <c r="D85" s="20" t="s">
        <v>51</v>
      </c>
      <c r="E85" s="45">
        <v>4.016</v>
      </c>
    </row>
    <row r="86" spans="1:5" x14ac:dyDescent="0.25">
      <c r="A86" s="20" t="s">
        <v>161</v>
      </c>
      <c r="B86" s="30" t="s">
        <v>158</v>
      </c>
      <c r="C86" s="20" t="s">
        <v>154</v>
      </c>
      <c r="D86" s="28"/>
      <c r="E86" s="45">
        <v>4.016</v>
      </c>
    </row>
    <row r="87" spans="1:5" ht="27.6" x14ac:dyDescent="0.25">
      <c r="A87" s="20" t="s">
        <v>162</v>
      </c>
      <c r="B87" s="23" t="s">
        <v>163</v>
      </c>
      <c r="C87" s="20" t="s">
        <v>154</v>
      </c>
      <c r="D87" s="20" t="s">
        <v>51</v>
      </c>
      <c r="E87" s="24">
        <v>0</v>
      </c>
    </row>
    <row r="88" spans="1:5" x14ac:dyDescent="0.25">
      <c r="A88" s="20" t="s">
        <v>164</v>
      </c>
      <c r="B88" s="30" t="s">
        <v>86</v>
      </c>
      <c r="C88" s="20" t="s">
        <v>154</v>
      </c>
      <c r="D88" s="20" t="s">
        <v>51</v>
      </c>
      <c r="E88" s="5"/>
    </row>
    <row r="89" spans="1:5" x14ac:dyDescent="0.25">
      <c r="A89" s="63" t="s">
        <v>165</v>
      </c>
      <c r="B89" s="63"/>
      <c r="C89" s="63"/>
      <c r="D89" s="63"/>
      <c r="E89" s="63"/>
    </row>
    <row r="90" spans="1:5" x14ac:dyDescent="0.25">
      <c r="A90" s="64" t="s">
        <v>166</v>
      </c>
      <c r="B90" s="64"/>
      <c r="C90" s="64"/>
      <c r="D90" s="64"/>
      <c r="E90" s="64"/>
    </row>
    <row r="91" spans="1:5" x14ac:dyDescent="0.25">
      <c r="A91" s="60" t="s">
        <v>167</v>
      </c>
      <c r="B91" s="60"/>
      <c r="C91" s="60"/>
      <c r="D91" s="60"/>
      <c r="E91" s="60"/>
    </row>
    <row r="92" spans="1:5" ht="32.25" customHeight="1" x14ac:dyDescent="0.25">
      <c r="A92" s="60" t="s">
        <v>168</v>
      </c>
      <c r="B92" s="60"/>
      <c r="C92" s="60"/>
      <c r="D92" s="60"/>
      <c r="E92" s="60"/>
    </row>
    <row r="93" spans="1:5" x14ac:dyDescent="0.25">
      <c r="A93" s="64" t="s">
        <v>169</v>
      </c>
      <c r="B93" s="64"/>
      <c r="C93" s="64"/>
      <c r="D93" s="64"/>
      <c r="E93" s="64"/>
    </row>
    <row r="94" spans="1:5" x14ac:dyDescent="0.25">
      <c r="A94" s="60" t="s">
        <v>170</v>
      </c>
      <c r="B94" s="60"/>
      <c r="C94" s="60"/>
      <c r="D94" s="60"/>
      <c r="E94" s="60"/>
    </row>
    <row r="95" spans="1:5" x14ac:dyDescent="0.25">
      <c r="A95" s="60" t="s">
        <v>171</v>
      </c>
      <c r="B95" s="60"/>
      <c r="C95" s="60"/>
      <c r="D95" s="60"/>
      <c r="E95" s="60"/>
    </row>
    <row r="96" spans="1:5" x14ac:dyDescent="0.25">
      <c r="A96" s="61" t="s">
        <v>172</v>
      </c>
      <c r="B96" s="61"/>
      <c r="C96" s="61"/>
      <c r="D96" s="61"/>
      <c r="E96" s="61"/>
    </row>
    <row r="97" spans="1:5" x14ac:dyDescent="0.25">
      <c r="A97" s="61" t="s">
        <v>173</v>
      </c>
      <c r="B97" s="61"/>
      <c r="C97" s="61"/>
      <c r="D97" s="61"/>
      <c r="E97" s="61"/>
    </row>
    <row r="98" spans="1:5" x14ac:dyDescent="0.25">
      <c r="A98" s="46"/>
    </row>
    <row r="99" spans="1:5" ht="54.75" customHeight="1" x14ac:dyDescent="0.25">
      <c r="A99" s="46"/>
    </row>
    <row r="100" spans="1:5" ht="29.25" customHeight="1" x14ac:dyDescent="0.25">
      <c r="A100" s="62" t="s">
        <v>174</v>
      </c>
      <c r="B100" s="47" t="s">
        <v>175</v>
      </c>
      <c r="C100" s="48" t="s">
        <v>176</v>
      </c>
      <c r="D100" s="47" t="s">
        <v>177</v>
      </c>
    </row>
    <row r="101" spans="1:5" ht="25.65" customHeight="1" x14ac:dyDescent="0.25">
      <c r="A101" s="62"/>
      <c r="B101" s="49" t="s">
        <v>11</v>
      </c>
      <c r="C101" s="49" t="s">
        <v>178</v>
      </c>
      <c r="D101" s="49" t="s">
        <v>179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B71:E71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A23:E23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 xr:uid="{99B84F98-D1BB-4580-ADAC-4E9AF17C3882}"/>
    <hyperlink ref="C12" r:id="rId2" xr:uid="{6E0DF81A-0930-4D9A-83E4-ABAB59C1C482}"/>
    <hyperlink ref="E11" r:id="rId3" xr:uid="{65576044-F96C-4ED7-9914-22F73FE56CA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</dc:creator>
  <cp:lastModifiedBy>audro</cp:lastModifiedBy>
  <dcterms:created xsi:type="dcterms:W3CDTF">2021-09-03T07:20:41Z</dcterms:created>
  <dcterms:modified xsi:type="dcterms:W3CDTF">2021-09-24T04:38:36Z</dcterms:modified>
</cp:coreProperties>
</file>