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 (vilnius economics)\Ve Team Folder\_Projektai\_KOMUN\Velzio KOM\2020 RAS\Patikra_VAN\TU 8.1.5\"/>
    </mc:Choice>
  </mc:AlternateContent>
  <xr:revisionPtr revIDLastSave="0" documentId="8_{F78BB1D5-93D8-4DCC-BC25-45140BE09117}" xr6:coauthVersionLast="45" xr6:coauthVersionMax="45" xr10:uidLastSave="{00000000-0000-0000-0000-000000000000}"/>
  <bookViews>
    <workbookView xWindow="-120" yWindow="-120" windowWidth="29040" windowHeight="15840" xr2:uid="{CCEF8ECD-D35D-498C-A537-ECBD89EDD889}"/>
  </bookViews>
  <sheets>
    <sheet name="RAS_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" hidden="1">[1]gamybaK!#REF!</definedName>
    <definedName name="_xlnm._FilterDatabase" localSheetId="0" hidden="1">RAS_T!$A$3:$AT$3</definedName>
    <definedName name="_xlnm._FilterDatabase" hidden="1">[2]gamybaK!#REF!</definedName>
    <definedName name="_FilterDatabase1" hidden="1">[1]gamybaK!#REF!</definedName>
    <definedName name="AAA" hidden="1">[3]gamybaK!#REF!</definedName>
    <definedName name="AAAA" hidden="1">[4]gamybaK!#REF!</definedName>
    <definedName name="AS" hidden="1">[3]gamybaK!#REF!</definedName>
    <definedName name="AS2DocOpenMode" hidden="1">"AS2DocumentEdit"</definedName>
    <definedName name="asd" hidden="1">[4]gamybaK!#REF!</definedName>
    <definedName name="azx" hidden="1">[3]gamybaK!#REF!</definedName>
    <definedName name="de" hidden="1">#REF!</definedName>
    <definedName name="eeee" hidden="1">#REF!</definedName>
    <definedName name="eeeee" hidden="1">#REF!</definedName>
    <definedName name="ET" hidden="1">#REF!</definedName>
    <definedName name="filter" hidden="1">[6]gamybaK!#REF!</definedName>
    <definedName name="h" hidden="1">[7]gamybaK!#REF!</definedName>
    <definedName name="hmm" hidden="1">#REF!</definedName>
    <definedName name="kint" hidden="1">[8]gamybaK!#REF!</definedName>
    <definedName name="l" hidden="1">[8]gamybaK!#REF!</definedName>
    <definedName name="lkjh" hidden="1">[6]gamybaK!#REF!</definedName>
    <definedName name="lkmjh" hidden="1">[9]gamybaK!#REF!</definedName>
    <definedName name="pr" hidden="1">[2]gamybaK!#REF!</definedName>
    <definedName name="Priskyrimas_turtas">[10]_!$H$17:$H$45</definedName>
    <definedName name="PSW_CALCULATE_0" hidden="1">#REF!</definedName>
    <definedName name="PSW_SAVE_0" hidden="1">#REF!</definedName>
    <definedName name="PSWGrid_0_0" hidden="1">#REF!</definedName>
    <definedName name="PSWGrid_0_1" hidden="1">#REF!</definedName>
    <definedName name="PSWGrid_0_2" hidden="1">#REF!</definedName>
    <definedName name="PSWGrid_0_3" hidden="1">#REF!</definedName>
    <definedName name="PSWInput_0_0" hidden="1">#REF!</definedName>
    <definedName name="PSWInput_0_1" hidden="1">#REF!</definedName>
    <definedName name="PSWInput_0_2" hidden="1">#REF!</definedName>
    <definedName name="PSWInput_0_3" hidden="1">#REF!</definedName>
    <definedName name="PSWList_0_0" hidden="1">#REF!</definedName>
    <definedName name="PSWList_0_1" hidden="1">#REF!</definedName>
    <definedName name="PSWList_0_2" hidden="1">#REF!</definedName>
    <definedName name="PSWList_0_3" hidden="1">#REF!</definedName>
    <definedName name="PSWMergedSavingCell_0_0" hidden="1">#REF!</definedName>
    <definedName name="PSWMergedSavingCell_0_1" hidden="1">#REF!</definedName>
    <definedName name="PSWMergedSavingCell_0_10" hidden="1">#REF!</definedName>
    <definedName name="PSWMergedSavingCell_0_100" hidden="1">#REF!</definedName>
    <definedName name="PSWMergedSavingCell_0_101" hidden="1">#REF!</definedName>
    <definedName name="PSWMergedSavingCell_0_102" hidden="1">#REF!</definedName>
    <definedName name="PSWMergedSavingCell_0_103" hidden="1">#REF!</definedName>
    <definedName name="PSWMergedSavingCell_0_104" hidden="1">#REF!</definedName>
    <definedName name="PSWMergedSavingCell_0_105" hidden="1">#REF!</definedName>
    <definedName name="PSWMergedSavingCell_0_106" hidden="1">#REF!</definedName>
    <definedName name="PSWMergedSavingCell_0_107" hidden="1">#REF!</definedName>
    <definedName name="PSWMergedSavingCell_0_108" hidden="1">#REF!</definedName>
    <definedName name="PSWMergedSavingCell_0_109" hidden="1">#REF!</definedName>
    <definedName name="PSWMergedSavingCell_0_11" hidden="1">#REF!</definedName>
    <definedName name="PSWMergedSavingCell_0_110" hidden="1">#REF!</definedName>
    <definedName name="PSWMergedSavingCell_0_111" hidden="1">#REF!</definedName>
    <definedName name="PSWMergedSavingCell_0_112" hidden="1">#REF!</definedName>
    <definedName name="PSWMergedSavingCell_0_113" hidden="1">#REF!</definedName>
    <definedName name="PSWMergedSavingCell_0_114" hidden="1">#REF!</definedName>
    <definedName name="PSWMergedSavingCell_0_115" hidden="1">#REF!</definedName>
    <definedName name="PSWMergedSavingCell_0_116" hidden="1">#REF!</definedName>
    <definedName name="PSWMergedSavingCell_0_117" hidden="1">#REF!</definedName>
    <definedName name="PSWMergedSavingCell_0_118" hidden="1">#REF!</definedName>
    <definedName name="PSWMergedSavingCell_0_119" hidden="1">#REF!</definedName>
    <definedName name="PSWMergedSavingCell_0_12" hidden="1">#REF!</definedName>
    <definedName name="PSWMergedSavingCell_0_120" hidden="1">#REF!</definedName>
    <definedName name="PSWMergedSavingCell_0_121" hidden="1">#REF!</definedName>
    <definedName name="PSWMergedSavingCell_0_122" hidden="1">#REF!</definedName>
    <definedName name="PSWMergedSavingCell_0_123" hidden="1">#REF!</definedName>
    <definedName name="PSWMergedSavingCell_0_124" hidden="1">#REF!</definedName>
    <definedName name="PSWMergedSavingCell_0_125" hidden="1">#REF!</definedName>
    <definedName name="PSWMergedSavingCell_0_126" hidden="1">#REF!</definedName>
    <definedName name="PSWMergedSavingCell_0_127" hidden="1">#REF!</definedName>
    <definedName name="PSWMergedSavingCell_0_128" hidden="1">#REF!</definedName>
    <definedName name="PSWMergedSavingCell_0_129" hidden="1">#REF!</definedName>
    <definedName name="PSWMergedSavingCell_0_13" hidden="1">#REF!</definedName>
    <definedName name="PSWMergedSavingCell_0_130" hidden="1">#REF!</definedName>
    <definedName name="PSWMergedSavingCell_0_131" hidden="1">#REF!</definedName>
    <definedName name="PSWMergedSavingCell_0_132" hidden="1">#REF!</definedName>
    <definedName name="PSWMergedSavingCell_0_133" hidden="1">#REF!</definedName>
    <definedName name="PSWMergedSavingCell_0_134" hidden="1">#REF!</definedName>
    <definedName name="PSWMergedSavingCell_0_135" hidden="1">#REF!</definedName>
    <definedName name="PSWMergedSavingCell_0_136" hidden="1">#REF!</definedName>
    <definedName name="PSWMergedSavingCell_0_137" hidden="1">#REF!</definedName>
    <definedName name="PSWMergedSavingCell_0_138" hidden="1">#REF!</definedName>
    <definedName name="PSWMergedSavingCell_0_139" hidden="1">#REF!</definedName>
    <definedName name="PSWMergedSavingCell_0_14" hidden="1">#REF!</definedName>
    <definedName name="PSWMergedSavingCell_0_140" hidden="1">#REF!</definedName>
    <definedName name="PSWMergedSavingCell_0_141" hidden="1">#REF!</definedName>
    <definedName name="PSWMergedSavingCell_0_142" hidden="1">#REF!</definedName>
    <definedName name="PSWMergedSavingCell_0_143" hidden="1">#REF!</definedName>
    <definedName name="PSWMergedSavingCell_0_144" hidden="1">#REF!</definedName>
    <definedName name="PSWMergedSavingCell_0_145" hidden="1">#REF!</definedName>
    <definedName name="PSWMergedSavingCell_0_146" hidden="1">#REF!</definedName>
    <definedName name="PSWMergedSavingCell_0_147" hidden="1">#REF!</definedName>
    <definedName name="PSWMergedSavingCell_0_148" hidden="1">#REF!</definedName>
    <definedName name="PSWMergedSavingCell_0_149" hidden="1">#REF!</definedName>
    <definedName name="PSWMergedSavingCell_0_15" hidden="1">#REF!</definedName>
    <definedName name="PSWMergedSavingCell_0_150" hidden="1">#REF!</definedName>
    <definedName name="PSWMergedSavingCell_0_151" hidden="1">#REF!</definedName>
    <definedName name="PSWMergedSavingCell_0_152" hidden="1">#REF!</definedName>
    <definedName name="PSWMergedSavingCell_0_153" hidden="1">#REF!</definedName>
    <definedName name="PSWMergedSavingCell_0_154" hidden="1">#REF!</definedName>
    <definedName name="PSWMergedSavingCell_0_155" hidden="1">#REF!</definedName>
    <definedName name="PSWMergedSavingCell_0_156" hidden="1">#REF!</definedName>
    <definedName name="PSWMergedSavingCell_0_157" hidden="1">#REF!</definedName>
    <definedName name="PSWMergedSavingCell_0_158" hidden="1">#REF!</definedName>
    <definedName name="PSWMergedSavingCell_0_159" hidden="1">#REF!</definedName>
    <definedName name="PSWMergedSavingCell_0_16" hidden="1">#REF!</definedName>
    <definedName name="PSWMergedSavingCell_0_160" hidden="1">#REF!</definedName>
    <definedName name="PSWMergedSavingCell_0_161" hidden="1">#REF!</definedName>
    <definedName name="PSWMergedSavingCell_0_162" hidden="1">#REF!</definedName>
    <definedName name="PSWMergedSavingCell_0_163" hidden="1">#REF!</definedName>
    <definedName name="PSWMergedSavingCell_0_164" hidden="1">#REF!</definedName>
    <definedName name="PSWMergedSavingCell_0_165" hidden="1">#REF!</definedName>
    <definedName name="PSWMergedSavingCell_0_166" hidden="1">#REF!</definedName>
    <definedName name="PSWMergedSavingCell_0_167" hidden="1">#REF!</definedName>
    <definedName name="PSWMergedSavingCell_0_168" hidden="1">#REF!</definedName>
    <definedName name="PSWMergedSavingCell_0_169" hidden="1">#REF!</definedName>
    <definedName name="PSWMergedSavingCell_0_17" hidden="1">#REF!</definedName>
    <definedName name="PSWMergedSavingCell_0_170" hidden="1">#REF!</definedName>
    <definedName name="PSWMergedSavingCell_0_171" hidden="1">#REF!</definedName>
    <definedName name="PSWMergedSavingCell_0_172" hidden="1">#REF!</definedName>
    <definedName name="PSWMergedSavingCell_0_173" hidden="1">#REF!</definedName>
    <definedName name="PSWMergedSavingCell_0_174" hidden="1">#REF!</definedName>
    <definedName name="PSWMergedSavingCell_0_175" hidden="1">#REF!</definedName>
    <definedName name="PSWMergedSavingCell_0_176" hidden="1">#REF!</definedName>
    <definedName name="PSWMergedSavingCell_0_177" hidden="1">#REF!</definedName>
    <definedName name="PSWMergedSavingCell_0_178" hidden="1">#REF!</definedName>
    <definedName name="PSWMergedSavingCell_0_179" hidden="1">#REF!</definedName>
    <definedName name="PSWMergedSavingCell_0_18" hidden="1">#REF!</definedName>
    <definedName name="PSWMergedSavingCell_0_180" hidden="1">#REF!</definedName>
    <definedName name="PSWMergedSavingCell_0_181" hidden="1">#REF!</definedName>
    <definedName name="PSWMergedSavingCell_0_182" hidden="1">#REF!</definedName>
    <definedName name="PSWMergedSavingCell_0_183" hidden="1">#REF!</definedName>
    <definedName name="PSWMergedSavingCell_0_184" hidden="1">#REF!</definedName>
    <definedName name="PSWMergedSavingCell_0_185" hidden="1">#REF!</definedName>
    <definedName name="PSWMergedSavingCell_0_186" hidden="1">#REF!</definedName>
    <definedName name="PSWMergedSavingCell_0_187" hidden="1">#REF!</definedName>
    <definedName name="PSWMergedSavingCell_0_188" hidden="1">#REF!</definedName>
    <definedName name="PSWMergedSavingCell_0_189" hidden="1">#REF!</definedName>
    <definedName name="PSWMergedSavingCell_0_19" hidden="1">#REF!</definedName>
    <definedName name="PSWMergedSavingCell_0_190" hidden="1">#REF!</definedName>
    <definedName name="PSWMergedSavingCell_0_191" hidden="1">#REF!</definedName>
    <definedName name="PSWMergedSavingCell_0_192" hidden="1">#REF!</definedName>
    <definedName name="PSWMergedSavingCell_0_193" hidden="1">#REF!</definedName>
    <definedName name="PSWMergedSavingCell_0_194" hidden="1">#REF!</definedName>
    <definedName name="PSWMergedSavingCell_0_195" hidden="1">#REF!</definedName>
    <definedName name="PSWMergedSavingCell_0_196" hidden="1">#REF!</definedName>
    <definedName name="PSWMergedSavingCell_0_197" hidden="1">#REF!</definedName>
    <definedName name="PSWMergedSavingCell_0_198" hidden="1">#REF!</definedName>
    <definedName name="PSWMergedSavingCell_0_199" hidden="1">#REF!</definedName>
    <definedName name="PSWMergedSavingCell_0_2" hidden="1">#REF!</definedName>
    <definedName name="PSWMergedSavingCell_0_20" hidden="1">#REF!</definedName>
    <definedName name="PSWMergedSavingCell_0_200" hidden="1">#REF!</definedName>
    <definedName name="PSWMergedSavingCell_0_201" hidden="1">#REF!</definedName>
    <definedName name="PSWMergedSavingCell_0_202" hidden="1">#REF!</definedName>
    <definedName name="PSWMergedSavingCell_0_203" hidden="1">#REF!</definedName>
    <definedName name="PSWMergedSavingCell_0_204" hidden="1">#REF!</definedName>
    <definedName name="PSWMergedSavingCell_0_205" hidden="1">#REF!</definedName>
    <definedName name="PSWMergedSavingCell_0_206" hidden="1">#REF!</definedName>
    <definedName name="PSWMergedSavingCell_0_207" hidden="1">#REF!</definedName>
    <definedName name="PSWMergedSavingCell_0_208" hidden="1">#REF!</definedName>
    <definedName name="PSWMergedSavingCell_0_209" hidden="1">#REF!</definedName>
    <definedName name="PSWMergedSavingCell_0_21" hidden="1">#REF!</definedName>
    <definedName name="PSWMergedSavingCell_0_210" hidden="1">#REF!</definedName>
    <definedName name="PSWMergedSavingCell_0_211" hidden="1">#REF!</definedName>
    <definedName name="PSWMergedSavingCell_0_212" hidden="1">#REF!</definedName>
    <definedName name="PSWMergedSavingCell_0_213" hidden="1">#REF!</definedName>
    <definedName name="PSWMergedSavingCell_0_214" hidden="1">#REF!</definedName>
    <definedName name="PSWMergedSavingCell_0_215" hidden="1">#REF!</definedName>
    <definedName name="PSWMergedSavingCell_0_216" hidden="1">#REF!</definedName>
    <definedName name="PSWMergedSavingCell_0_217" hidden="1">#REF!</definedName>
    <definedName name="PSWMergedSavingCell_0_218" hidden="1">#REF!</definedName>
    <definedName name="PSWMergedSavingCell_0_219" hidden="1">#REF!</definedName>
    <definedName name="PSWMergedSavingCell_0_22" hidden="1">#REF!</definedName>
    <definedName name="PSWMergedSavingCell_0_220" hidden="1">#REF!</definedName>
    <definedName name="PSWMergedSavingCell_0_221" hidden="1">#REF!</definedName>
    <definedName name="PSWMergedSavingCell_0_222" hidden="1">#REF!</definedName>
    <definedName name="PSWMergedSavingCell_0_223" hidden="1">#REF!</definedName>
    <definedName name="PSWMergedSavingCell_0_224" hidden="1">#REF!</definedName>
    <definedName name="PSWMergedSavingCell_0_225" hidden="1">#REF!</definedName>
    <definedName name="PSWMergedSavingCell_0_226" hidden="1">#REF!</definedName>
    <definedName name="PSWMergedSavingCell_0_227" hidden="1">#REF!</definedName>
    <definedName name="PSWMergedSavingCell_0_228" hidden="1">#REF!</definedName>
    <definedName name="PSWMergedSavingCell_0_229" hidden="1">#REF!</definedName>
    <definedName name="PSWMergedSavingCell_0_23" hidden="1">#REF!</definedName>
    <definedName name="PSWMergedSavingCell_0_230" hidden="1">#REF!</definedName>
    <definedName name="PSWMergedSavingCell_0_231" hidden="1">#REF!</definedName>
    <definedName name="PSWMergedSavingCell_0_232" hidden="1">#REF!</definedName>
    <definedName name="PSWMergedSavingCell_0_233" hidden="1">#REF!</definedName>
    <definedName name="PSWMergedSavingCell_0_234" hidden="1">#REF!</definedName>
    <definedName name="PSWMergedSavingCell_0_235" hidden="1">#REF!</definedName>
    <definedName name="PSWMergedSavingCell_0_236" hidden="1">#REF!</definedName>
    <definedName name="PSWMergedSavingCell_0_237" hidden="1">#REF!</definedName>
    <definedName name="PSWMergedSavingCell_0_238" hidden="1">#REF!</definedName>
    <definedName name="PSWMergedSavingCell_0_239" hidden="1">#REF!</definedName>
    <definedName name="PSWMergedSavingCell_0_24" hidden="1">#REF!</definedName>
    <definedName name="PSWMergedSavingCell_0_240" hidden="1">#REF!</definedName>
    <definedName name="PSWMergedSavingCell_0_241" hidden="1">#REF!</definedName>
    <definedName name="PSWMergedSavingCell_0_242" hidden="1">#REF!</definedName>
    <definedName name="PSWMergedSavingCell_0_243" hidden="1">#REF!</definedName>
    <definedName name="PSWMergedSavingCell_0_244" hidden="1">#REF!</definedName>
    <definedName name="PSWMergedSavingCell_0_245" hidden="1">#REF!</definedName>
    <definedName name="PSWMergedSavingCell_0_246" hidden="1">#REF!</definedName>
    <definedName name="PSWMergedSavingCell_0_247" hidden="1">#REF!</definedName>
    <definedName name="PSWMergedSavingCell_0_248" hidden="1">#REF!</definedName>
    <definedName name="PSWMergedSavingCell_0_249" hidden="1">#REF!</definedName>
    <definedName name="PSWMergedSavingCell_0_25" hidden="1">#REF!</definedName>
    <definedName name="PSWMergedSavingCell_0_250" hidden="1">#REF!</definedName>
    <definedName name="PSWMergedSavingCell_0_251" hidden="1">#REF!</definedName>
    <definedName name="PSWMergedSavingCell_0_252" hidden="1">#REF!</definedName>
    <definedName name="PSWMergedSavingCell_0_253" hidden="1">#REF!</definedName>
    <definedName name="PSWMergedSavingCell_0_254" hidden="1">#REF!</definedName>
    <definedName name="PSWMergedSavingCell_0_255" hidden="1">#REF!</definedName>
    <definedName name="PSWMergedSavingCell_0_256" hidden="1">#REF!</definedName>
    <definedName name="PSWMergedSavingCell_0_257" hidden="1">#REF!</definedName>
    <definedName name="PSWMergedSavingCell_0_258" hidden="1">#REF!</definedName>
    <definedName name="PSWMergedSavingCell_0_259" hidden="1">#REF!</definedName>
    <definedName name="PSWMergedSavingCell_0_26" hidden="1">#REF!</definedName>
    <definedName name="PSWMergedSavingCell_0_260" hidden="1">#REF!</definedName>
    <definedName name="PSWMergedSavingCell_0_261" hidden="1">#REF!</definedName>
    <definedName name="PSWMergedSavingCell_0_262" hidden="1">#REF!</definedName>
    <definedName name="PSWMergedSavingCell_0_263" hidden="1">#REF!</definedName>
    <definedName name="PSWMergedSavingCell_0_264" hidden="1">#REF!</definedName>
    <definedName name="PSWMergedSavingCell_0_265" hidden="1">#REF!</definedName>
    <definedName name="PSWMergedSavingCell_0_266" hidden="1">#REF!</definedName>
    <definedName name="PSWMergedSavingCell_0_267" hidden="1">#REF!</definedName>
    <definedName name="PSWMergedSavingCell_0_268" hidden="1">#REF!</definedName>
    <definedName name="PSWMergedSavingCell_0_269" hidden="1">#REF!</definedName>
    <definedName name="PSWMergedSavingCell_0_27" hidden="1">#REF!</definedName>
    <definedName name="PSWMergedSavingCell_0_270" hidden="1">#REF!</definedName>
    <definedName name="PSWMergedSavingCell_0_271" hidden="1">#REF!</definedName>
    <definedName name="PSWMergedSavingCell_0_272" hidden="1">#REF!</definedName>
    <definedName name="PSWMergedSavingCell_0_273" hidden="1">#REF!</definedName>
    <definedName name="PSWMergedSavingCell_0_274" hidden="1">#REF!</definedName>
    <definedName name="PSWMergedSavingCell_0_275" hidden="1">#REF!</definedName>
    <definedName name="PSWMergedSavingCell_0_276" hidden="1">#REF!</definedName>
    <definedName name="PSWMergedSavingCell_0_277" hidden="1">#REF!</definedName>
    <definedName name="PSWMergedSavingCell_0_278" hidden="1">#REF!</definedName>
    <definedName name="PSWMergedSavingCell_0_279" hidden="1">#REF!</definedName>
    <definedName name="PSWMergedSavingCell_0_28" hidden="1">#REF!</definedName>
    <definedName name="PSWMergedSavingCell_0_280" hidden="1">#REF!</definedName>
    <definedName name="PSWMergedSavingCell_0_281" hidden="1">#REF!</definedName>
    <definedName name="PSWMergedSavingCell_0_282" hidden="1">#REF!</definedName>
    <definedName name="PSWMergedSavingCell_0_283" hidden="1">#REF!</definedName>
    <definedName name="PSWMergedSavingCell_0_284" hidden="1">#REF!</definedName>
    <definedName name="PSWMergedSavingCell_0_285" hidden="1">#REF!</definedName>
    <definedName name="PSWMergedSavingCell_0_286" hidden="1">#REF!</definedName>
    <definedName name="PSWMergedSavingCell_0_287" hidden="1">#REF!</definedName>
    <definedName name="PSWMergedSavingCell_0_288" hidden="1">#REF!</definedName>
    <definedName name="PSWMergedSavingCell_0_289" hidden="1">#REF!</definedName>
    <definedName name="PSWMergedSavingCell_0_29" hidden="1">#REF!</definedName>
    <definedName name="PSWMergedSavingCell_0_290" hidden="1">#REF!</definedName>
    <definedName name="PSWMergedSavingCell_0_291" hidden="1">#REF!</definedName>
    <definedName name="PSWMergedSavingCell_0_292" hidden="1">#REF!</definedName>
    <definedName name="PSWMergedSavingCell_0_293" hidden="1">#REF!</definedName>
    <definedName name="PSWMergedSavingCell_0_294" hidden="1">#REF!</definedName>
    <definedName name="PSWMergedSavingCell_0_295" hidden="1">#REF!</definedName>
    <definedName name="PSWMergedSavingCell_0_296" hidden="1">#REF!</definedName>
    <definedName name="PSWMergedSavingCell_0_297" hidden="1">#REF!</definedName>
    <definedName name="PSWMergedSavingCell_0_298" hidden="1">#REF!</definedName>
    <definedName name="PSWMergedSavingCell_0_299" hidden="1">#REF!</definedName>
    <definedName name="PSWMergedSavingCell_0_3" hidden="1">#REF!</definedName>
    <definedName name="PSWMergedSavingCell_0_30" hidden="1">#REF!</definedName>
    <definedName name="PSWMergedSavingCell_0_300" hidden="1">#REF!</definedName>
    <definedName name="PSWMergedSavingCell_0_301" hidden="1">#REF!</definedName>
    <definedName name="PSWMergedSavingCell_0_302" hidden="1">#REF!</definedName>
    <definedName name="PSWMergedSavingCell_0_303" hidden="1">#REF!</definedName>
    <definedName name="PSWMergedSavingCell_0_304" hidden="1">#REF!</definedName>
    <definedName name="PSWMergedSavingCell_0_305" hidden="1">#REF!</definedName>
    <definedName name="PSWMergedSavingCell_0_306" hidden="1">#REF!</definedName>
    <definedName name="PSWMergedSavingCell_0_307" hidden="1">#REF!</definedName>
    <definedName name="PSWMergedSavingCell_0_308" hidden="1">#REF!</definedName>
    <definedName name="PSWMergedSavingCell_0_309" hidden="1">#REF!</definedName>
    <definedName name="PSWMergedSavingCell_0_31" hidden="1">#REF!</definedName>
    <definedName name="PSWMergedSavingCell_0_310" hidden="1">#REF!</definedName>
    <definedName name="PSWMergedSavingCell_0_311" hidden="1">#REF!</definedName>
    <definedName name="PSWMergedSavingCell_0_312" hidden="1">#REF!</definedName>
    <definedName name="PSWMergedSavingCell_0_313" hidden="1">#REF!</definedName>
    <definedName name="PSWMergedSavingCell_0_314" hidden="1">#REF!</definedName>
    <definedName name="PSWMergedSavingCell_0_315" hidden="1">#REF!</definedName>
    <definedName name="PSWMergedSavingCell_0_316" hidden="1">#REF!</definedName>
    <definedName name="PSWMergedSavingCell_0_317" hidden="1">#REF!</definedName>
    <definedName name="PSWMergedSavingCell_0_318" hidden="1">#REF!</definedName>
    <definedName name="PSWMergedSavingCell_0_319" hidden="1">#REF!</definedName>
    <definedName name="PSWMergedSavingCell_0_32" hidden="1">#REF!</definedName>
    <definedName name="PSWMergedSavingCell_0_320" hidden="1">#REF!</definedName>
    <definedName name="PSWMergedSavingCell_0_321" hidden="1">#REF!</definedName>
    <definedName name="PSWMergedSavingCell_0_322" hidden="1">#REF!</definedName>
    <definedName name="PSWMergedSavingCell_0_323" hidden="1">#REF!</definedName>
    <definedName name="PSWMergedSavingCell_0_324" hidden="1">#REF!</definedName>
    <definedName name="PSWMergedSavingCell_0_325" hidden="1">#REF!</definedName>
    <definedName name="PSWMergedSavingCell_0_326" hidden="1">#REF!</definedName>
    <definedName name="PSWMergedSavingCell_0_327" hidden="1">#REF!</definedName>
    <definedName name="PSWMergedSavingCell_0_328" hidden="1">#REF!</definedName>
    <definedName name="PSWMergedSavingCell_0_329" hidden="1">#REF!</definedName>
    <definedName name="PSWMergedSavingCell_0_33" hidden="1">#REF!</definedName>
    <definedName name="PSWMergedSavingCell_0_330" hidden="1">#REF!</definedName>
    <definedName name="PSWMergedSavingCell_0_331" hidden="1">#REF!</definedName>
    <definedName name="PSWMergedSavingCell_0_332" hidden="1">#REF!</definedName>
    <definedName name="PSWMergedSavingCell_0_333" hidden="1">#REF!</definedName>
    <definedName name="PSWMergedSavingCell_0_334" hidden="1">#REF!</definedName>
    <definedName name="PSWMergedSavingCell_0_335" hidden="1">#REF!</definedName>
    <definedName name="PSWMergedSavingCell_0_336" hidden="1">#REF!</definedName>
    <definedName name="PSWMergedSavingCell_0_337" hidden="1">#REF!</definedName>
    <definedName name="PSWMergedSavingCell_0_338" hidden="1">#REF!</definedName>
    <definedName name="PSWMergedSavingCell_0_339" hidden="1">#REF!</definedName>
    <definedName name="PSWMergedSavingCell_0_34" hidden="1">#REF!</definedName>
    <definedName name="PSWMergedSavingCell_0_340" hidden="1">#REF!</definedName>
    <definedName name="PSWMergedSavingCell_0_341" hidden="1">#REF!</definedName>
    <definedName name="PSWMergedSavingCell_0_342" hidden="1">#REF!</definedName>
    <definedName name="PSWMergedSavingCell_0_343" hidden="1">#REF!</definedName>
    <definedName name="PSWMergedSavingCell_0_344" hidden="1">#REF!</definedName>
    <definedName name="PSWMergedSavingCell_0_345" hidden="1">#REF!</definedName>
    <definedName name="PSWMergedSavingCell_0_346" hidden="1">#REF!</definedName>
    <definedName name="PSWMergedSavingCell_0_347" hidden="1">#REF!</definedName>
    <definedName name="PSWMergedSavingCell_0_348" hidden="1">#REF!</definedName>
    <definedName name="PSWMergedSavingCell_0_349" hidden="1">#REF!</definedName>
    <definedName name="PSWMergedSavingCell_0_35" hidden="1">#REF!</definedName>
    <definedName name="PSWMergedSavingCell_0_350" hidden="1">#REF!</definedName>
    <definedName name="PSWMergedSavingCell_0_351" hidden="1">#REF!</definedName>
    <definedName name="PSWMergedSavingCell_0_352" hidden="1">#REF!</definedName>
    <definedName name="PSWMergedSavingCell_0_353" hidden="1">#REF!</definedName>
    <definedName name="PSWMergedSavingCell_0_354" hidden="1">#REF!</definedName>
    <definedName name="PSWMergedSavingCell_0_355" hidden="1">#REF!</definedName>
    <definedName name="PSWMergedSavingCell_0_356" hidden="1">#REF!</definedName>
    <definedName name="PSWMergedSavingCell_0_357" hidden="1">#REF!</definedName>
    <definedName name="PSWMergedSavingCell_0_358" hidden="1">#REF!</definedName>
    <definedName name="PSWMergedSavingCell_0_359" hidden="1">#REF!</definedName>
    <definedName name="PSWMergedSavingCell_0_36" hidden="1">#REF!</definedName>
    <definedName name="PSWMergedSavingCell_0_360" hidden="1">#REF!</definedName>
    <definedName name="PSWMergedSavingCell_0_361" hidden="1">#REF!</definedName>
    <definedName name="PSWMergedSavingCell_0_362" hidden="1">#REF!</definedName>
    <definedName name="PSWMergedSavingCell_0_363" hidden="1">#REF!</definedName>
    <definedName name="PSWMergedSavingCell_0_364" hidden="1">#REF!</definedName>
    <definedName name="PSWMergedSavingCell_0_365" hidden="1">#REF!</definedName>
    <definedName name="PSWMergedSavingCell_0_366" hidden="1">#REF!</definedName>
    <definedName name="PSWMergedSavingCell_0_367" hidden="1">#REF!</definedName>
    <definedName name="PSWMergedSavingCell_0_368" hidden="1">#REF!</definedName>
    <definedName name="PSWMergedSavingCell_0_369" hidden="1">#REF!</definedName>
    <definedName name="PSWMergedSavingCell_0_37" hidden="1">#REF!</definedName>
    <definedName name="PSWMergedSavingCell_0_370" hidden="1">#REF!</definedName>
    <definedName name="PSWMergedSavingCell_0_371" hidden="1">#REF!</definedName>
    <definedName name="PSWMergedSavingCell_0_372" hidden="1">#REF!</definedName>
    <definedName name="PSWMergedSavingCell_0_373" hidden="1">#REF!</definedName>
    <definedName name="PSWMergedSavingCell_0_374" hidden="1">#REF!</definedName>
    <definedName name="PSWMergedSavingCell_0_375" hidden="1">#REF!</definedName>
    <definedName name="PSWMergedSavingCell_0_376" hidden="1">#REF!</definedName>
    <definedName name="PSWMergedSavingCell_0_377" hidden="1">#REF!</definedName>
    <definedName name="PSWMergedSavingCell_0_378" hidden="1">#REF!</definedName>
    <definedName name="PSWMergedSavingCell_0_379" hidden="1">#REF!</definedName>
    <definedName name="PSWMergedSavingCell_0_38" hidden="1">#REF!</definedName>
    <definedName name="PSWMergedSavingCell_0_380" hidden="1">#REF!</definedName>
    <definedName name="PSWMergedSavingCell_0_381" hidden="1">#REF!</definedName>
    <definedName name="PSWMergedSavingCell_0_382" hidden="1">#REF!</definedName>
    <definedName name="PSWMergedSavingCell_0_383" hidden="1">#REF!</definedName>
    <definedName name="PSWMergedSavingCell_0_384" hidden="1">#REF!</definedName>
    <definedName name="PSWMergedSavingCell_0_385" hidden="1">#REF!</definedName>
    <definedName name="PSWMergedSavingCell_0_386" hidden="1">#REF!</definedName>
    <definedName name="PSWMergedSavingCell_0_387" hidden="1">#REF!</definedName>
    <definedName name="PSWMergedSavingCell_0_388" hidden="1">#REF!</definedName>
    <definedName name="PSWMergedSavingCell_0_389" hidden="1">#REF!</definedName>
    <definedName name="PSWMergedSavingCell_0_39" hidden="1">#REF!</definedName>
    <definedName name="PSWMergedSavingCell_0_390" hidden="1">#REF!</definedName>
    <definedName name="PSWMergedSavingCell_0_391" hidden="1">#REF!</definedName>
    <definedName name="PSWMergedSavingCell_0_392" hidden="1">#REF!</definedName>
    <definedName name="PSWMergedSavingCell_0_393" hidden="1">#REF!</definedName>
    <definedName name="PSWMergedSavingCell_0_394" hidden="1">#REF!</definedName>
    <definedName name="PSWMergedSavingCell_0_395" hidden="1">#REF!</definedName>
    <definedName name="PSWMergedSavingCell_0_396" hidden="1">#REF!</definedName>
    <definedName name="PSWMergedSavingCell_0_397" hidden="1">#REF!</definedName>
    <definedName name="PSWMergedSavingCell_0_398" hidden="1">#REF!</definedName>
    <definedName name="PSWMergedSavingCell_0_399" hidden="1">#REF!</definedName>
    <definedName name="PSWMergedSavingCell_0_4" hidden="1">#REF!</definedName>
    <definedName name="PSWMergedSavingCell_0_40" hidden="1">#REF!</definedName>
    <definedName name="PSWMergedSavingCell_0_400" hidden="1">#REF!</definedName>
    <definedName name="PSWMergedSavingCell_0_401" hidden="1">#REF!</definedName>
    <definedName name="PSWMergedSavingCell_0_402" hidden="1">#REF!</definedName>
    <definedName name="PSWMergedSavingCell_0_403" hidden="1">#REF!</definedName>
    <definedName name="PSWMergedSavingCell_0_404" hidden="1">#REF!</definedName>
    <definedName name="PSWMergedSavingCell_0_405" hidden="1">#REF!</definedName>
    <definedName name="PSWMergedSavingCell_0_406" hidden="1">#REF!</definedName>
    <definedName name="PSWMergedSavingCell_0_407" hidden="1">#REF!</definedName>
    <definedName name="PSWMergedSavingCell_0_408" hidden="1">#REF!</definedName>
    <definedName name="PSWMergedSavingCell_0_409" hidden="1">#REF!</definedName>
    <definedName name="PSWMergedSavingCell_0_41" hidden="1">#REF!</definedName>
    <definedName name="PSWMergedSavingCell_0_410" hidden="1">#REF!</definedName>
    <definedName name="PSWMergedSavingCell_0_411" hidden="1">#REF!</definedName>
    <definedName name="PSWMergedSavingCell_0_412" hidden="1">#REF!</definedName>
    <definedName name="PSWMergedSavingCell_0_413" hidden="1">#REF!</definedName>
    <definedName name="PSWMergedSavingCell_0_414" hidden="1">#REF!</definedName>
    <definedName name="PSWMergedSavingCell_0_415" hidden="1">#REF!</definedName>
    <definedName name="PSWMergedSavingCell_0_416" hidden="1">#REF!</definedName>
    <definedName name="PSWMergedSavingCell_0_417" hidden="1">#REF!</definedName>
    <definedName name="PSWMergedSavingCell_0_418" hidden="1">#REF!</definedName>
    <definedName name="PSWMergedSavingCell_0_419" hidden="1">#REF!</definedName>
    <definedName name="PSWMergedSavingCell_0_42" hidden="1">#REF!</definedName>
    <definedName name="PSWMergedSavingCell_0_420" hidden="1">#REF!</definedName>
    <definedName name="PSWMergedSavingCell_0_421" hidden="1">#REF!</definedName>
    <definedName name="PSWMergedSavingCell_0_422" hidden="1">#REF!</definedName>
    <definedName name="PSWMergedSavingCell_0_423" hidden="1">#REF!</definedName>
    <definedName name="PSWMergedSavingCell_0_424" hidden="1">#REF!</definedName>
    <definedName name="PSWMergedSavingCell_0_425" hidden="1">#REF!</definedName>
    <definedName name="PSWMergedSavingCell_0_426" hidden="1">#REF!</definedName>
    <definedName name="PSWMergedSavingCell_0_427" hidden="1">#REF!</definedName>
    <definedName name="PSWMergedSavingCell_0_428" hidden="1">#REF!</definedName>
    <definedName name="PSWMergedSavingCell_0_429" hidden="1">#REF!</definedName>
    <definedName name="PSWMergedSavingCell_0_43" hidden="1">#REF!</definedName>
    <definedName name="PSWMergedSavingCell_0_430" hidden="1">#REF!</definedName>
    <definedName name="PSWMergedSavingCell_0_431" hidden="1">#REF!</definedName>
    <definedName name="PSWMergedSavingCell_0_432" hidden="1">#REF!</definedName>
    <definedName name="PSWMergedSavingCell_0_433" hidden="1">#REF!</definedName>
    <definedName name="PSWMergedSavingCell_0_434" hidden="1">#REF!</definedName>
    <definedName name="PSWMergedSavingCell_0_435" hidden="1">#REF!</definedName>
    <definedName name="PSWMergedSavingCell_0_436" hidden="1">#REF!</definedName>
    <definedName name="PSWMergedSavingCell_0_437" hidden="1">#REF!</definedName>
    <definedName name="PSWMergedSavingCell_0_438" hidden="1">#REF!</definedName>
    <definedName name="PSWMergedSavingCell_0_439" hidden="1">#REF!</definedName>
    <definedName name="PSWMergedSavingCell_0_44" hidden="1">#REF!</definedName>
    <definedName name="PSWMergedSavingCell_0_440" hidden="1">#REF!</definedName>
    <definedName name="PSWMergedSavingCell_0_441" hidden="1">#REF!</definedName>
    <definedName name="PSWMergedSavingCell_0_442" hidden="1">#REF!</definedName>
    <definedName name="PSWMergedSavingCell_0_443" hidden="1">#REF!</definedName>
    <definedName name="PSWMergedSavingCell_0_444" hidden="1">#REF!</definedName>
    <definedName name="PSWMergedSavingCell_0_445" hidden="1">#REF!</definedName>
    <definedName name="PSWMergedSavingCell_0_446" hidden="1">#REF!</definedName>
    <definedName name="PSWMergedSavingCell_0_447" hidden="1">#REF!</definedName>
    <definedName name="PSWMergedSavingCell_0_448" hidden="1">#REF!</definedName>
    <definedName name="PSWMergedSavingCell_0_449" hidden="1">#REF!</definedName>
    <definedName name="PSWMergedSavingCell_0_45" hidden="1">#REF!</definedName>
    <definedName name="PSWMergedSavingCell_0_450" hidden="1">#REF!</definedName>
    <definedName name="PSWMergedSavingCell_0_451" hidden="1">#REF!</definedName>
    <definedName name="PSWMergedSavingCell_0_452" hidden="1">#REF!</definedName>
    <definedName name="PSWMergedSavingCell_0_453" hidden="1">#REF!</definedName>
    <definedName name="PSWMergedSavingCell_0_454" hidden="1">#REF!</definedName>
    <definedName name="PSWMergedSavingCell_0_455" hidden="1">#REF!</definedName>
    <definedName name="PSWMergedSavingCell_0_456" hidden="1">#REF!</definedName>
    <definedName name="PSWMergedSavingCell_0_457" hidden="1">#REF!</definedName>
    <definedName name="PSWMergedSavingCell_0_458" hidden="1">#REF!</definedName>
    <definedName name="PSWMergedSavingCell_0_459" hidden="1">#REF!</definedName>
    <definedName name="PSWMergedSavingCell_0_46" hidden="1">#REF!</definedName>
    <definedName name="PSWMergedSavingCell_0_460" hidden="1">#REF!</definedName>
    <definedName name="PSWMergedSavingCell_0_461" hidden="1">#REF!</definedName>
    <definedName name="PSWMergedSavingCell_0_462" hidden="1">#REF!</definedName>
    <definedName name="PSWMergedSavingCell_0_463" hidden="1">#REF!</definedName>
    <definedName name="PSWMergedSavingCell_0_464" hidden="1">#REF!</definedName>
    <definedName name="PSWMergedSavingCell_0_465" hidden="1">#REF!</definedName>
    <definedName name="PSWMergedSavingCell_0_466" hidden="1">#REF!</definedName>
    <definedName name="PSWMergedSavingCell_0_467" hidden="1">#REF!</definedName>
    <definedName name="PSWMergedSavingCell_0_468" hidden="1">#REF!</definedName>
    <definedName name="PSWMergedSavingCell_0_469" hidden="1">#REF!</definedName>
    <definedName name="PSWMergedSavingCell_0_47" hidden="1">#REF!</definedName>
    <definedName name="PSWMergedSavingCell_0_470" hidden="1">#REF!</definedName>
    <definedName name="PSWMergedSavingCell_0_471" hidden="1">#REF!</definedName>
    <definedName name="PSWMergedSavingCell_0_472" hidden="1">#REF!</definedName>
    <definedName name="PSWMergedSavingCell_0_473" hidden="1">#REF!</definedName>
    <definedName name="PSWMergedSavingCell_0_474" hidden="1">#REF!</definedName>
    <definedName name="PSWMergedSavingCell_0_475" hidden="1">#REF!</definedName>
    <definedName name="PSWMergedSavingCell_0_476" hidden="1">#REF!</definedName>
    <definedName name="PSWMergedSavingCell_0_477" hidden="1">#REF!</definedName>
    <definedName name="PSWMergedSavingCell_0_478" hidden="1">#REF!</definedName>
    <definedName name="PSWMergedSavingCell_0_479" hidden="1">#REF!</definedName>
    <definedName name="PSWMergedSavingCell_0_48" hidden="1">#REF!</definedName>
    <definedName name="PSWMergedSavingCell_0_480" hidden="1">#REF!</definedName>
    <definedName name="PSWMergedSavingCell_0_481" hidden="1">#REF!</definedName>
    <definedName name="PSWMergedSavingCell_0_482" hidden="1">#REF!</definedName>
    <definedName name="PSWMergedSavingCell_0_483" hidden="1">#REF!</definedName>
    <definedName name="PSWMergedSavingCell_0_484" hidden="1">#REF!</definedName>
    <definedName name="PSWMergedSavingCell_0_485" hidden="1">#REF!</definedName>
    <definedName name="PSWMergedSavingCell_0_486" hidden="1">#REF!</definedName>
    <definedName name="PSWMergedSavingCell_0_487" hidden="1">#REF!</definedName>
    <definedName name="PSWMergedSavingCell_0_488" hidden="1">#REF!</definedName>
    <definedName name="PSWMergedSavingCell_0_489" hidden="1">#REF!</definedName>
    <definedName name="PSWMergedSavingCell_0_49" hidden="1">#REF!</definedName>
    <definedName name="PSWMergedSavingCell_0_490" hidden="1">#REF!</definedName>
    <definedName name="PSWMergedSavingCell_0_491" hidden="1">#REF!</definedName>
    <definedName name="PSWMergedSavingCell_0_492" hidden="1">#REF!</definedName>
    <definedName name="PSWMergedSavingCell_0_493" hidden="1">#REF!</definedName>
    <definedName name="PSWMergedSavingCell_0_494" hidden="1">#REF!</definedName>
    <definedName name="PSWMergedSavingCell_0_495" hidden="1">#REF!</definedName>
    <definedName name="PSWMergedSavingCell_0_496" hidden="1">#REF!</definedName>
    <definedName name="PSWMergedSavingCell_0_497" hidden="1">#REF!</definedName>
    <definedName name="PSWMergedSavingCell_0_498" hidden="1">#REF!</definedName>
    <definedName name="PSWMergedSavingCell_0_499" hidden="1">#REF!</definedName>
    <definedName name="PSWMergedSavingCell_0_5" hidden="1">#REF!</definedName>
    <definedName name="PSWMergedSavingCell_0_50" hidden="1">#REF!</definedName>
    <definedName name="PSWMergedSavingCell_0_500" hidden="1">#REF!</definedName>
    <definedName name="PSWMergedSavingCell_0_501" hidden="1">#REF!</definedName>
    <definedName name="PSWMergedSavingCell_0_502" hidden="1">#REF!</definedName>
    <definedName name="PSWMergedSavingCell_0_503" hidden="1">#REF!</definedName>
    <definedName name="PSWMergedSavingCell_0_504" hidden="1">#REF!</definedName>
    <definedName name="PSWMergedSavingCell_0_505" hidden="1">#REF!</definedName>
    <definedName name="PSWMergedSavingCell_0_506" hidden="1">#REF!</definedName>
    <definedName name="PSWMergedSavingCell_0_507" hidden="1">#REF!</definedName>
    <definedName name="PSWMergedSavingCell_0_508" hidden="1">#REF!</definedName>
    <definedName name="PSWMergedSavingCell_0_509" hidden="1">#REF!</definedName>
    <definedName name="PSWMergedSavingCell_0_51" hidden="1">#REF!</definedName>
    <definedName name="PSWMergedSavingCell_0_510" hidden="1">#REF!</definedName>
    <definedName name="PSWMergedSavingCell_0_511" hidden="1">#REF!</definedName>
    <definedName name="PSWMergedSavingCell_0_512" hidden="1">#REF!</definedName>
    <definedName name="PSWMergedSavingCell_0_513" hidden="1">#REF!</definedName>
    <definedName name="PSWMergedSavingCell_0_514" hidden="1">#REF!</definedName>
    <definedName name="PSWMergedSavingCell_0_515" hidden="1">#REF!</definedName>
    <definedName name="PSWMergedSavingCell_0_516" hidden="1">#REF!</definedName>
    <definedName name="PSWMergedSavingCell_0_517" hidden="1">#REF!</definedName>
    <definedName name="PSWMergedSavingCell_0_518" hidden="1">#REF!</definedName>
    <definedName name="PSWMergedSavingCell_0_519" hidden="1">#REF!</definedName>
    <definedName name="PSWMergedSavingCell_0_52" hidden="1">#REF!</definedName>
    <definedName name="PSWMergedSavingCell_0_520" hidden="1">#REF!</definedName>
    <definedName name="PSWMergedSavingCell_0_521" hidden="1">#REF!</definedName>
    <definedName name="PSWMergedSavingCell_0_522" hidden="1">#REF!</definedName>
    <definedName name="PSWMergedSavingCell_0_523" hidden="1">#REF!</definedName>
    <definedName name="PSWMergedSavingCell_0_524" hidden="1">#REF!</definedName>
    <definedName name="PSWMergedSavingCell_0_525" hidden="1">#REF!</definedName>
    <definedName name="PSWMergedSavingCell_0_526" hidden="1">#REF!</definedName>
    <definedName name="PSWMergedSavingCell_0_527" hidden="1">#REF!</definedName>
    <definedName name="PSWMergedSavingCell_0_528" hidden="1">#REF!</definedName>
    <definedName name="PSWMergedSavingCell_0_529" hidden="1">#REF!</definedName>
    <definedName name="PSWMergedSavingCell_0_53" hidden="1">#REF!</definedName>
    <definedName name="PSWMergedSavingCell_0_530" hidden="1">#REF!</definedName>
    <definedName name="PSWMergedSavingCell_0_531" hidden="1">#REF!</definedName>
    <definedName name="PSWMergedSavingCell_0_532" hidden="1">#REF!</definedName>
    <definedName name="PSWMergedSavingCell_0_533" hidden="1">#REF!</definedName>
    <definedName name="PSWMergedSavingCell_0_534" hidden="1">#REF!</definedName>
    <definedName name="PSWMergedSavingCell_0_535" hidden="1">#REF!</definedName>
    <definedName name="PSWMergedSavingCell_0_536" hidden="1">#REF!</definedName>
    <definedName name="PSWMergedSavingCell_0_537" hidden="1">#REF!</definedName>
    <definedName name="PSWMergedSavingCell_0_538" hidden="1">#REF!</definedName>
    <definedName name="PSWMergedSavingCell_0_539" hidden="1">#REF!</definedName>
    <definedName name="PSWMergedSavingCell_0_54" hidden="1">#REF!</definedName>
    <definedName name="PSWMergedSavingCell_0_540" hidden="1">#REF!</definedName>
    <definedName name="PSWMergedSavingCell_0_541" hidden="1">#REF!</definedName>
    <definedName name="PSWMergedSavingCell_0_542" hidden="1">#REF!</definedName>
    <definedName name="PSWMergedSavingCell_0_543" hidden="1">#REF!</definedName>
    <definedName name="PSWMergedSavingCell_0_544" hidden="1">#REF!</definedName>
    <definedName name="PSWMergedSavingCell_0_545" hidden="1">#REF!</definedName>
    <definedName name="PSWMergedSavingCell_0_546" hidden="1">#REF!</definedName>
    <definedName name="PSWMergedSavingCell_0_547" hidden="1">#REF!</definedName>
    <definedName name="PSWMergedSavingCell_0_548" hidden="1">#REF!</definedName>
    <definedName name="PSWMergedSavingCell_0_549" hidden="1">#REF!</definedName>
    <definedName name="PSWMergedSavingCell_0_55" hidden="1">#REF!</definedName>
    <definedName name="PSWMergedSavingCell_0_550" hidden="1">#REF!</definedName>
    <definedName name="PSWMergedSavingCell_0_551" hidden="1">#REF!</definedName>
    <definedName name="PSWMergedSavingCell_0_552" hidden="1">#REF!</definedName>
    <definedName name="PSWMergedSavingCell_0_553" hidden="1">#REF!</definedName>
    <definedName name="PSWMergedSavingCell_0_554" hidden="1">#REF!</definedName>
    <definedName name="PSWMergedSavingCell_0_555" hidden="1">#REF!</definedName>
    <definedName name="PSWMergedSavingCell_0_556" hidden="1">#REF!</definedName>
    <definedName name="PSWMergedSavingCell_0_557" hidden="1">#REF!</definedName>
    <definedName name="PSWMergedSavingCell_0_558" hidden="1">#REF!</definedName>
    <definedName name="PSWMergedSavingCell_0_559" hidden="1">#REF!</definedName>
    <definedName name="PSWMergedSavingCell_0_56" hidden="1">#REF!</definedName>
    <definedName name="PSWMergedSavingCell_0_560" hidden="1">#REF!</definedName>
    <definedName name="PSWMergedSavingCell_0_561" hidden="1">#REF!</definedName>
    <definedName name="PSWMergedSavingCell_0_562" hidden="1">#REF!</definedName>
    <definedName name="PSWMergedSavingCell_0_563" hidden="1">#REF!</definedName>
    <definedName name="PSWMergedSavingCell_0_564" hidden="1">#REF!</definedName>
    <definedName name="PSWMergedSavingCell_0_565" hidden="1">#REF!</definedName>
    <definedName name="PSWMergedSavingCell_0_566" hidden="1">#REF!</definedName>
    <definedName name="PSWMergedSavingCell_0_567" hidden="1">#REF!</definedName>
    <definedName name="PSWMergedSavingCell_0_568" hidden="1">#REF!</definedName>
    <definedName name="PSWMergedSavingCell_0_569" hidden="1">#REF!</definedName>
    <definedName name="PSWMergedSavingCell_0_57" hidden="1">#REF!</definedName>
    <definedName name="PSWMergedSavingCell_0_570" hidden="1">#REF!</definedName>
    <definedName name="PSWMergedSavingCell_0_571" hidden="1">#REF!</definedName>
    <definedName name="PSWMergedSavingCell_0_572" hidden="1">#REF!</definedName>
    <definedName name="PSWMergedSavingCell_0_573" hidden="1">#REF!</definedName>
    <definedName name="PSWMergedSavingCell_0_574" hidden="1">#REF!</definedName>
    <definedName name="PSWMergedSavingCell_0_575" hidden="1">#REF!</definedName>
    <definedName name="PSWMergedSavingCell_0_576" hidden="1">#REF!</definedName>
    <definedName name="PSWMergedSavingCell_0_577" hidden="1">#REF!</definedName>
    <definedName name="PSWMergedSavingCell_0_578" hidden="1">#REF!</definedName>
    <definedName name="PSWMergedSavingCell_0_579" hidden="1">#REF!</definedName>
    <definedName name="PSWMergedSavingCell_0_58" hidden="1">#REF!</definedName>
    <definedName name="PSWMergedSavingCell_0_580" hidden="1">#REF!</definedName>
    <definedName name="PSWMergedSavingCell_0_581" hidden="1">#REF!</definedName>
    <definedName name="PSWMergedSavingCell_0_582" hidden="1">#REF!</definedName>
    <definedName name="PSWMergedSavingCell_0_583" hidden="1">#REF!</definedName>
    <definedName name="PSWMergedSavingCell_0_584" hidden="1">#REF!</definedName>
    <definedName name="PSWMergedSavingCell_0_59" hidden="1">#REF!</definedName>
    <definedName name="PSWMergedSavingCell_0_6" hidden="1">#REF!</definedName>
    <definedName name="PSWMergedSavingCell_0_60" hidden="1">#REF!</definedName>
    <definedName name="PSWMergedSavingCell_0_61" hidden="1">#REF!</definedName>
    <definedName name="PSWMergedSavingCell_0_62" hidden="1">#REF!</definedName>
    <definedName name="PSWMergedSavingCell_0_63" hidden="1">#REF!</definedName>
    <definedName name="PSWMergedSavingCell_0_64" hidden="1">#REF!</definedName>
    <definedName name="PSWMergedSavingCell_0_65" hidden="1">#REF!</definedName>
    <definedName name="PSWMergedSavingCell_0_66" hidden="1">#REF!</definedName>
    <definedName name="PSWMergedSavingCell_0_67" hidden="1">#REF!</definedName>
    <definedName name="PSWMergedSavingCell_0_68" hidden="1">#REF!</definedName>
    <definedName name="PSWMergedSavingCell_0_69" hidden="1">#REF!</definedName>
    <definedName name="PSWMergedSavingCell_0_7" hidden="1">#REF!</definedName>
    <definedName name="PSWMergedSavingCell_0_70" hidden="1">#REF!</definedName>
    <definedName name="PSWMergedSavingCell_0_71" hidden="1">#REF!</definedName>
    <definedName name="PSWMergedSavingCell_0_72" hidden="1">#REF!</definedName>
    <definedName name="PSWMergedSavingCell_0_73" hidden="1">#REF!</definedName>
    <definedName name="PSWMergedSavingCell_0_74" hidden="1">#REF!</definedName>
    <definedName name="PSWMergedSavingCell_0_75" hidden="1">#REF!</definedName>
    <definedName name="PSWMergedSavingCell_0_76" hidden="1">#REF!</definedName>
    <definedName name="PSWMergedSavingCell_0_77" hidden="1">#REF!</definedName>
    <definedName name="PSWMergedSavingCell_0_78" hidden="1">#REF!</definedName>
    <definedName name="PSWMergedSavingCell_0_79" hidden="1">#REF!</definedName>
    <definedName name="PSWMergedSavingCell_0_8" hidden="1">#REF!</definedName>
    <definedName name="PSWMergedSavingCell_0_80" hidden="1">#REF!</definedName>
    <definedName name="PSWMergedSavingCell_0_81" hidden="1">#REF!</definedName>
    <definedName name="PSWMergedSavingCell_0_82" hidden="1">#REF!</definedName>
    <definedName name="PSWMergedSavingCell_0_83" hidden="1">#REF!</definedName>
    <definedName name="PSWMergedSavingCell_0_84" hidden="1">#REF!</definedName>
    <definedName name="PSWMergedSavingCell_0_85" hidden="1">#REF!</definedName>
    <definedName name="PSWMergedSavingCell_0_86" hidden="1">#REF!</definedName>
    <definedName name="PSWMergedSavingCell_0_87" hidden="1">#REF!</definedName>
    <definedName name="PSWMergedSavingCell_0_88" hidden="1">#REF!</definedName>
    <definedName name="PSWMergedSavingCell_0_89" hidden="1">#REF!</definedName>
    <definedName name="PSWMergedSavingCell_0_9" hidden="1">#REF!</definedName>
    <definedName name="PSWMergedSavingCell_0_90" hidden="1">#REF!</definedName>
    <definedName name="PSWMergedSavingCell_0_91" hidden="1">#REF!</definedName>
    <definedName name="PSWMergedSavingCell_0_92" hidden="1">#REF!</definedName>
    <definedName name="PSWMergedSavingCell_0_93" hidden="1">#REF!</definedName>
    <definedName name="PSWMergedSavingCell_0_94" hidden="1">#REF!</definedName>
    <definedName name="PSWMergedSavingCell_0_95" hidden="1">#REF!</definedName>
    <definedName name="PSWMergedSavingCell_0_96" hidden="1">#REF!</definedName>
    <definedName name="PSWMergedSavingCell_0_97" hidden="1">#REF!</definedName>
    <definedName name="PSWMergedSavingCell_0_98" hidden="1">#REF!</definedName>
    <definedName name="PSWMergedSavingCell_0_99" hidden="1">#REF!</definedName>
    <definedName name="PSWMergedSavingCells_0" hidden="1">#REF!</definedName>
    <definedName name="PSWOutput_0" hidden="1">#REF!</definedName>
    <definedName name="PSWSavingCell_0" hidden="1">#REF!</definedName>
    <definedName name="PSWSeries_0_0_Labels" hidden="1">#REF!</definedName>
    <definedName name="PSWSeries_0_0_Values" hidden="1">#REF!</definedName>
    <definedName name="PSWSeries_0_1_Labels" hidden="1">#REF!</definedName>
    <definedName name="PSWSeries_0_1_Values" hidden="1">#REF!</definedName>
    <definedName name="PSWSeries_1_0_Labels" hidden="1">#REF!</definedName>
    <definedName name="PSWSeries_1_0_Values" hidden="1">#REF!</definedName>
    <definedName name="PSWSeries_1_1_Labels" hidden="1">#REF!</definedName>
    <definedName name="PSWSeries_1_1_Values" hidden="1">#REF!</definedName>
    <definedName name="PSWSeries_1_2_Labels" hidden="1">#REF!</definedName>
    <definedName name="PSWSeries_1_2_Values" hidden="1">#REF!</definedName>
    <definedName name="PSWSeries_1_3_Labels" hidden="1">#REF!</definedName>
    <definedName name="PSWSeries_1_3_Values" hidden="1">#REF!</definedName>
    <definedName name="puma" hidden="1">[11]gamybaK!#REF!</definedName>
    <definedName name="sxdysxcgasdc" hidden="1">[7]gamybaK!#REF!</definedName>
    <definedName name="v" hidden="1">[8]gamybaK!#REF!</definedName>
    <definedName name="V.Nuotekų_tinklai">'[12]1.vardai'!#REF!</definedName>
    <definedName name="ww" hidden="1">#REF!</definedName>
    <definedName name="x" hidden="1">[13]suv!#REF!</definedName>
    <definedName name="X.Nebaigta_statyba">'[12]1.vardai'!#REF!</definedName>
    <definedName name="XLSCOMPFILTER" hidden="1">[6]gamybaK!#REF!</definedName>
    <definedName name="z" hidden="1">[3]gamybaK!#REF!</definedName>
    <definedName name="Z_8EF12FAB_9823_48BE_86FD_445B857A42D4_.wvu.Cols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466" i="1" l="1"/>
  <c r="AR466" i="1"/>
  <c r="AT466" i="1" s="1"/>
  <c r="W466" i="1" s="1"/>
  <c r="AQ466" i="1"/>
  <c r="AN466" i="1"/>
  <c r="AL466" i="1"/>
  <c r="AE466" i="1"/>
  <c r="Z466" i="1"/>
  <c r="Y466" i="1"/>
  <c r="AT465" i="1"/>
  <c r="W465" i="1" s="1"/>
  <c r="AS465" i="1"/>
  <c r="AR465" i="1"/>
  <c r="AQ465" i="1"/>
  <c r="AN465" i="1"/>
  <c r="AE465" i="1"/>
  <c r="Z465" i="1"/>
  <c r="Y465" i="1"/>
  <c r="AL465" i="1"/>
  <c r="AS464" i="1"/>
  <c r="AT464" i="1" s="1"/>
  <c r="AR464" i="1"/>
  <c r="AQ464" i="1"/>
  <c r="AN464" i="1"/>
  <c r="AE464" i="1"/>
  <c r="Z464" i="1"/>
  <c r="Y464" i="1"/>
  <c r="W464" i="1"/>
  <c r="V464" i="1" s="1"/>
  <c r="AL464" i="1"/>
  <c r="AS463" i="1"/>
  <c r="AT463" i="1" s="1"/>
  <c r="AR463" i="1"/>
  <c r="AQ463" i="1"/>
  <c r="AN463" i="1"/>
  <c r="AE463" i="1"/>
  <c r="Z463" i="1"/>
  <c r="Y463" i="1"/>
  <c r="W463" i="1"/>
  <c r="V463" i="1" s="1"/>
  <c r="AQ462" i="1"/>
  <c r="AN462" i="1"/>
  <c r="AL462" i="1"/>
  <c r="AJ462" i="1"/>
  <c r="AK462" i="1" s="1"/>
  <c r="AE462" i="1"/>
  <c r="Z462" i="1"/>
  <c r="Y462" i="1"/>
  <c r="W462" i="1"/>
  <c r="AA462" i="1" s="1"/>
  <c r="AB462" i="1" s="1"/>
  <c r="AQ461" i="1"/>
  <c r="AN461" i="1"/>
  <c r="AE461" i="1"/>
  <c r="Z461" i="1"/>
  <c r="Y461" i="1"/>
  <c r="W461" i="1"/>
  <c r="AQ460" i="1"/>
  <c r="AN460" i="1"/>
  <c r="AL460" i="1"/>
  <c r="AE460" i="1"/>
  <c r="Z460" i="1"/>
  <c r="Y460" i="1"/>
  <c r="W460" i="1"/>
  <c r="AA460" i="1" s="1"/>
  <c r="AB460" i="1" s="1"/>
  <c r="AQ459" i="1"/>
  <c r="AN459" i="1"/>
  <c r="AE459" i="1"/>
  <c r="Z459" i="1"/>
  <c r="Y459" i="1"/>
  <c r="W459" i="1"/>
  <c r="AQ458" i="1"/>
  <c r="AN458" i="1"/>
  <c r="AE458" i="1"/>
  <c r="Z458" i="1"/>
  <c r="Y458" i="1"/>
  <c r="W458" i="1"/>
  <c r="AA458" i="1" s="1"/>
  <c r="AB458" i="1" s="1"/>
  <c r="AQ457" i="1"/>
  <c r="AN457" i="1"/>
  <c r="AE457" i="1"/>
  <c r="Z457" i="1"/>
  <c r="Y457" i="1"/>
  <c r="W457" i="1"/>
  <c r="AA457" i="1" s="1"/>
  <c r="AQ456" i="1"/>
  <c r="AN456" i="1"/>
  <c r="AL456" i="1"/>
  <c r="AJ456" i="1"/>
  <c r="AK456" i="1" s="1"/>
  <c r="AE456" i="1"/>
  <c r="Z456" i="1"/>
  <c r="Y456" i="1"/>
  <c r="W456" i="1"/>
  <c r="AA456" i="1" s="1"/>
  <c r="AB456" i="1" s="1"/>
  <c r="AQ455" i="1"/>
  <c r="AN455" i="1"/>
  <c r="AE455" i="1"/>
  <c r="Z455" i="1"/>
  <c r="Y455" i="1"/>
  <c r="W455" i="1"/>
  <c r="AQ454" i="1"/>
  <c r="AN454" i="1"/>
  <c r="AL454" i="1"/>
  <c r="AJ454" i="1"/>
  <c r="AK454" i="1" s="1"/>
  <c r="AE454" i="1"/>
  <c r="Z454" i="1"/>
  <c r="Y454" i="1"/>
  <c r="W454" i="1"/>
  <c r="AA454" i="1" s="1"/>
  <c r="AB454" i="1" s="1"/>
  <c r="AQ453" i="1"/>
  <c r="AN453" i="1"/>
  <c r="AE453" i="1"/>
  <c r="Z453" i="1"/>
  <c r="Y453" i="1"/>
  <c r="W453" i="1"/>
  <c r="AQ452" i="1"/>
  <c r="AN452" i="1"/>
  <c r="AL452" i="1"/>
  <c r="AJ452" i="1"/>
  <c r="AK452" i="1" s="1"/>
  <c r="AE452" i="1"/>
  <c r="Z452" i="1"/>
  <c r="Y452" i="1"/>
  <c r="W452" i="1"/>
  <c r="AA452" i="1" s="1"/>
  <c r="AB452" i="1" s="1"/>
  <c r="AQ451" i="1"/>
  <c r="AN451" i="1"/>
  <c r="AE451" i="1"/>
  <c r="Z451" i="1"/>
  <c r="Y451" i="1"/>
  <c r="W451" i="1"/>
  <c r="AQ450" i="1"/>
  <c r="AN450" i="1"/>
  <c r="AL450" i="1"/>
  <c r="AJ450" i="1"/>
  <c r="AK450" i="1" s="1"/>
  <c r="AE450" i="1"/>
  <c r="Z450" i="1"/>
  <c r="Y450" i="1"/>
  <c r="W450" i="1"/>
  <c r="AA450" i="1" s="1"/>
  <c r="AB450" i="1" s="1"/>
  <c r="AQ449" i="1"/>
  <c r="AN449" i="1"/>
  <c r="AE449" i="1"/>
  <c r="Z449" i="1"/>
  <c r="Y449" i="1"/>
  <c r="W449" i="1"/>
  <c r="AQ448" i="1"/>
  <c r="AN448" i="1"/>
  <c r="AL448" i="1"/>
  <c r="AE448" i="1"/>
  <c r="Z448" i="1"/>
  <c r="Y448" i="1"/>
  <c r="W448" i="1"/>
  <c r="AA448" i="1" s="1"/>
  <c r="AB448" i="1" s="1"/>
  <c r="AQ447" i="1"/>
  <c r="AN447" i="1"/>
  <c r="AE447" i="1"/>
  <c r="Z447" i="1"/>
  <c r="Y447" i="1"/>
  <c r="W447" i="1"/>
  <c r="AQ446" i="1"/>
  <c r="AN446" i="1"/>
  <c r="AE446" i="1"/>
  <c r="Z446" i="1"/>
  <c r="Y446" i="1"/>
  <c r="W446" i="1"/>
  <c r="AA446" i="1" s="1"/>
  <c r="AB446" i="1" s="1"/>
  <c r="AQ445" i="1"/>
  <c r="AN445" i="1"/>
  <c r="AE445" i="1"/>
  <c r="Z445" i="1"/>
  <c r="Y445" i="1"/>
  <c r="W445" i="1"/>
  <c r="AA445" i="1" s="1"/>
  <c r="AQ444" i="1"/>
  <c r="AN444" i="1"/>
  <c r="AL444" i="1"/>
  <c r="AJ444" i="1"/>
  <c r="AK444" i="1" s="1"/>
  <c r="AE444" i="1"/>
  <c r="Z444" i="1"/>
  <c r="Y444" i="1"/>
  <c r="W444" i="1"/>
  <c r="AA444" i="1" s="1"/>
  <c r="AB444" i="1" s="1"/>
  <c r="AQ443" i="1"/>
  <c r="AN443" i="1"/>
  <c r="AE443" i="1"/>
  <c r="Z443" i="1"/>
  <c r="Y443" i="1"/>
  <c r="AQ442" i="1"/>
  <c r="AN442" i="1"/>
  <c r="AL442" i="1"/>
  <c r="AE442" i="1"/>
  <c r="Z442" i="1"/>
  <c r="Y442" i="1"/>
  <c r="AS441" i="1"/>
  <c r="AR441" i="1"/>
  <c r="AQ441" i="1"/>
  <c r="AN441" i="1"/>
  <c r="AE441" i="1"/>
  <c r="Z441" i="1"/>
  <c r="Y441" i="1"/>
  <c r="AQ440" i="1"/>
  <c r="AN440" i="1"/>
  <c r="AL440" i="1"/>
  <c r="AE440" i="1"/>
  <c r="Z440" i="1"/>
  <c r="Y440" i="1"/>
  <c r="W440" i="1"/>
  <c r="AQ439" i="1"/>
  <c r="AN439" i="1"/>
  <c r="AE439" i="1"/>
  <c r="Z439" i="1"/>
  <c r="Y439" i="1"/>
  <c r="W439" i="1"/>
  <c r="AQ438" i="1"/>
  <c r="AN438" i="1"/>
  <c r="AJ438" i="1"/>
  <c r="AK438" i="1" s="1"/>
  <c r="AE438" i="1"/>
  <c r="Z438" i="1"/>
  <c r="Y438" i="1"/>
  <c r="W438" i="1"/>
  <c r="AQ437" i="1"/>
  <c r="AN437" i="1"/>
  <c r="AL437" i="1"/>
  <c r="AJ437" i="1"/>
  <c r="AK437" i="1" s="1"/>
  <c r="AE437" i="1"/>
  <c r="Z437" i="1"/>
  <c r="Y437" i="1"/>
  <c r="W437" i="1"/>
  <c r="AA437" i="1" s="1"/>
  <c r="AB437" i="1" s="1"/>
  <c r="AQ436" i="1"/>
  <c r="AN436" i="1"/>
  <c r="AJ436" i="1"/>
  <c r="AK436" i="1" s="1"/>
  <c r="AE436" i="1"/>
  <c r="Z436" i="1"/>
  <c r="Y436" i="1"/>
  <c r="W436" i="1"/>
  <c r="AQ435" i="1"/>
  <c r="AN435" i="1"/>
  <c r="AL435" i="1"/>
  <c r="AJ435" i="1"/>
  <c r="AK435" i="1" s="1"/>
  <c r="AE435" i="1"/>
  <c r="Z435" i="1"/>
  <c r="Y435" i="1"/>
  <c r="W435" i="1"/>
  <c r="AA435" i="1" s="1"/>
  <c r="AB435" i="1" s="1"/>
  <c r="AQ434" i="1"/>
  <c r="AN434" i="1"/>
  <c r="AJ434" i="1"/>
  <c r="AK434" i="1" s="1"/>
  <c r="AE434" i="1"/>
  <c r="Z434" i="1"/>
  <c r="Y434" i="1"/>
  <c r="W434" i="1"/>
  <c r="AQ433" i="1"/>
  <c r="AN433" i="1"/>
  <c r="AL433" i="1"/>
  <c r="AJ433" i="1"/>
  <c r="AK433" i="1" s="1"/>
  <c r="AE433" i="1"/>
  <c r="Z433" i="1"/>
  <c r="Y433" i="1"/>
  <c r="W433" i="1"/>
  <c r="AA433" i="1" s="1"/>
  <c r="AB433" i="1" s="1"/>
  <c r="AQ432" i="1"/>
  <c r="AN432" i="1"/>
  <c r="AJ432" i="1"/>
  <c r="AK432" i="1" s="1"/>
  <c r="AE432" i="1"/>
  <c r="Z432" i="1"/>
  <c r="Y432" i="1"/>
  <c r="W432" i="1"/>
  <c r="AQ431" i="1"/>
  <c r="AN431" i="1"/>
  <c r="AL431" i="1"/>
  <c r="AJ431" i="1"/>
  <c r="AK431" i="1" s="1"/>
  <c r="AE431" i="1"/>
  <c r="Z431" i="1"/>
  <c r="Y431" i="1"/>
  <c r="W431" i="1"/>
  <c r="AA431" i="1" s="1"/>
  <c r="AB431" i="1" s="1"/>
  <c r="AQ430" i="1"/>
  <c r="AN430" i="1"/>
  <c r="AJ430" i="1"/>
  <c r="AK430" i="1" s="1"/>
  <c r="AE430" i="1"/>
  <c r="Z430" i="1"/>
  <c r="Y430" i="1"/>
  <c r="W430" i="1"/>
  <c r="AQ429" i="1"/>
  <c r="AN429" i="1"/>
  <c r="AL429" i="1"/>
  <c r="AJ429" i="1"/>
  <c r="AK429" i="1" s="1"/>
  <c r="AE429" i="1"/>
  <c r="Z429" i="1"/>
  <c r="Y429" i="1"/>
  <c r="W429" i="1"/>
  <c r="AA429" i="1" s="1"/>
  <c r="AB429" i="1" s="1"/>
  <c r="AQ428" i="1"/>
  <c r="AN428" i="1"/>
  <c r="AJ428" i="1"/>
  <c r="AK428" i="1" s="1"/>
  <c r="AE428" i="1"/>
  <c r="Z428" i="1"/>
  <c r="Y428" i="1"/>
  <c r="W428" i="1"/>
  <c r="AQ427" i="1"/>
  <c r="AN427" i="1"/>
  <c r="AL427" i="1"/>
  <c r="AJ427" i="1"/>
  <c r="AK427" i="1" s="1"/>
  <c r="AE427" i="1"/>
  <c r="Z427" i="1"/>
  <c r="Y427" i="1"/>
  <c r="W427" i="1"/>
  <c r="AA427" i="1" s="1"/>
  <c r="AI427" i="1" s="1"/>
  <c r="AQ426" i="1"/>
  <c r="AN426" i="1"/>
  <c r="AL426" i="1"/>
  <c r="AJ426" i="1"/>
  <c r="AK426" i="1" s="1"/>
  <c r="AE426" i="1"/>
  <c r="Z426" i="1"/>
  <c r="Y426" i="1"/>
  <c r="W426" i="1"/>
  <c r="AA426" i="1" s="1"/>
  <c r="AQ425" i="1"/>
  <c r="AN425" i="1"/>
  <c r="AE425" i="1"/>
  <c r="Z425" i="1"/>
  <c r="Y425" i="1"/>
  <c r="W425" i="1"/>
  <c r="AA425" i="1" s="1"/>
  <c r="AB425" i="1" s="1"/>
  <c r="AQ424" i="1"/>
  <c r="AN424" i="1"/>
  <c r="AJ424" i="1"/>
  <c r="AK424" i="1" s="1"/>
  <c r="AE424" i="1"/>
  <c r="AI424" i="1"/>
  <c r="Z424" i="1"/>
  <c r="Y424" i="1"/>
  <c r="W424" i="1"/>
  <c r="AA424" i="1" s="1"/>
  <c r="AB424" i="1" s="1"/>
  <c r="AL424" i="1"/>
  <c r="AQ423" i="1"/>
  <c r="AN423" i="1"/>
  <c r="AL423" i="1"/>
  <c r="AJ423" i="1"/>
  <c r="AK423" i="1" s="1"/>
  <c r="AE423" i="1"/>
  <c r="Z423" i="1"/>
  <c r="Y423" i="1"/>
  <c r="W423" i="1"/>
  <c r="AA423" i="1" s="1"/>
  <c r="AI423" i="1" s="1"/>
  <c r="AQ422" i="1"/>
  <c r="AN422" i="1"/>
  <c r="AL422" i="1"/>
  <c r="AE422" i="1"/>
  <c r="Z422" i="1"/>
  <c r="Y422" i="1"/>
  <c r="W422" i="1"/>
  <c r="AJ422" i="1" s="1"/>
  <c r="AK422" i="1" s="1"/>
  <c r="AQ421" i="1"/>
  <c r="AN421" i="1"/>
  <c r="AE421" i="1"/>
  <c r="Z421" i="1"/>
  <c r="Y421" i="1"/>
  <c r="W421" i="1"/>
  <c r="AA421" i="1" s="1"/>
  <c r="AB421" i="1" s="1"/>
  <c r="AQ420" i="1"/>
  <c r="AN420" i="1"/>
  <c r="AE420" i="1"/>
  <c r="Z420" i="1"/>
  <c r="Y420" i="1"/>
  <c r="W420" i="1"/>
  <c r="AL420" i="1"/>
  <c r="AQ419" i="1"/>
  <c r="AN419" i="1"/>
  <c r="AE419" i="1"/>
  <c r="Z419" i="1"/>
  <c r="Y419" i="1"/>
  <c r="W419" i="1"/>
  <c r="AQ418" i="1"/>
  <c r="AN418" i="1"/>
  <c r="AE418" i="1"/>
  <c r="Z418" i="1"/>
  <c r="Y418" i="1"/>
  <c r="W418" i="1"/>
  <c r="AA418" i="1" s="1"/>
  <c r="AB418" i="1" s="1"/>
  <c r="AQ417" i="1"/>
  <c r="AN417" i="1"/>
  <c r="AL417" i="1"/>
  <c r="AE417" i="1"/>
  <c r="Z417" i="1"/>
  <c r="Y417" i="1"/>
  <c r="W417" i="1"/>
  <c r="AA417" i="1" s="1"/>
  <c r="AQ416" i="1"/>
  <c r="AN416" i="1"/>
  <c r="AE416" i="1"/>
  <c r="Z416" i="1"/>
  <c r="Y416" i="1"/>
  <c r="W416" i="1"/>
  <c r="AQ415" i="1"/>
  <c r="AN415" i="1"/>
  <c r="AE415" i="1"/>
  <c r="Z415" i="1"/>
  <c r="Y415" i="1"/>
  <c r="W415" i="1"/>
  <c r="AA415" i="1" s="1"/>
  <c r="AL415" i="1"/>
  <c r="AQ414" i="1"/>
  <c r="AN414" i="1"/>
  <c r="AE414" i="1"/>
  <c r="Z414" i="1"/>
  <c r="Y414" i="1"/>
  <c r="W414" i="1"/>
  <c r="AA414" i="1" s="1"/>
  <c r="AB414" i="1" s="1"/>
  <c r="AQ413" i="1"/>
  <c r="AN413" i="1"/>
  <c r="AL413" i="1"/>
  <c r="AE413" i="1"/>
  <c r="AI413" i="1"/>
  <c r="Z413" i="1"/>
  <c r="Y413" i="1"/>
  <c r="W413" i="1"/>
  <c r="AA413" i="1" s="1"/>
  <c r="AB413" i="1" s="1"/>
  <c r="AQ412" i="1"/>
  <c r="AN412" i="1"/>
  <c r="AE412" i="1"/>
  <c r="Z412" i="1"/>
  <c r="Y412" i="1"/>
  <c r="W412" i="1"/>
  <c r="AQ411" i="1"/>
  <c r="AN411" i="1"/>
  <c r="AE411" i="1"/>
  <c r="Z411" i="1"/>
  <c r="Y411" i="1"/>
  <c r="W411" i="1"/>
  <c r="AQ410" i="1"/>
  <c r="AN410" i="1"/>
  <c r="AE410" i="1"/>
  <c r="Z410" i="1"/>
  <c r="Y410" i="1"/>
  <c r="W410" i="1"/>
  <c r="AA410" i="1" s="1"/>
  <c r="AQ409" i="1"/>
  <c r="AN409" i="1"/>
  <c r="AL409" i="1"/>
  <c r="AE409" i="1"/>
  <c r="Z409" i="1"/>
  <c r="Y409" i="1"/>
  <c r="W409" i="1"/>
  <c r="AQ408" i="1"/>
  <c r="AN408" i="1"/>
  <c r="AE408" i="1"/>
  <c r="Z408" i="1"/>
  <c r="Y408" i="1"/>
  <c r="W408" i="1"/>
  <c r="AQ407" i="1"/>
  <c r="AN407" i="1"/>
  <c r="AE407" i="1"/>
  <c r="Z407" i="1"/>
  <c r="Y407" i="1"/>
  <c r="W407" i="1"/>
  <c r="AL407" i="1"/>
  <c r="AQ406" i="1"/>
  <c r="AN406" i="1"/>
  <c r="AL406" i="1"/>
  <c r="AJ406" i="1"/>
  <c r="AK406" i="1" s="1"/>
  <c r="AE406" i="1"/>
  <c r="Z406" i="1"/>
  <c r="Y406" i="1"/>
  <c r="W406" i="1"/>
  <c r="AA406" i="1" s="1"/>
  <c r="AB406" i="1" s="1"/>
  <c r="AQ405" i="1"/>
  <c r="AN405" i="1"/>
  <c r="AE405" i="1"/>
  <c r="Z405" i="1"/>
  <c r="Y405" i="1"/>
  <c r="W405" i="1"/>
  <c r="AQ404" i="1"/>
  <c r="AN404" i="1"/>
  <c r="AE404" i="1"/>
  <c r="Z404" i="1"/>
  <c r="Y404" i="1"/>
  <c r="W404" i="1"/>
  <c r="AQ403" i="1"/>
  <c r="AN403" i="1"/>
  <c r="AL403" i="1"/>
  <c r="AE403" i="1"/>
  <c r="Z403" i="1"/>
  <c r="Y403" i="1"/>
  <c r="W403" i="1"/>
  <c r="AA403" i="1" s="1"/>
  <c r="AI403" i="1" s="1"/>
  <c r="AQ402" i="1"/>
  <c r="AN402" i="1"/>
  <c r="AE402" i="1"/>
  <c r="Z402" i="1"/>
  <c r="Y402" i="1"/>
  <c r="W402" i="1"/>
  <c r="AA402" i="1" s="1"/>
  <c r="AQ401" i="1"/>
  <c r="AN401" i="1"/>
  <c r="AE401" i="1"/>
  <c r="Z401" i="1"/>
  <c r="Y401" i="1"/>
  <c r="W401" i="1"/>
  <c r="AQ400" i="1"/>
  <c r="AN400" i="1"/>
  <c r="AE400" i="1"/>
  <c r="Z400" i="1"/>
  <c r="Y400" i="1"/>
  <c r="W400" i="1"/>
  <c r="AQ399" i="1"/>
  <c r="AN399" i="1"/>
  <c r="AE399" i="1"/>
  <c r="Z399" i="1"/>
  <c r="Y399" i="1"/>
  <c r="W399" i="1"/>
  <c r="AA399" i="1" s="1"/>
  <c r="AQ398" i="1"/>
  <c r="AN398" i="1"/>
  <c r="AE398" i="1"/>
  <c r="Z398" i="1"/>
  <c r="Y398" i="1"/>
  <c r="W398" i="1"/>
  <c r="AA398" i="1" s="1"/>
  <c r="AB398" i="1" s="1"/>
  <c r="AQ397" i="1"/>
  <c r="AN397" i="1"/>
  <c r="AL397" i="1"/>
  <c r="AE397" i="1"/>
  <c r="AI397" i="1"/>
  <c r="Z397" i="1"/>
  <c r="Y397" i="1"/>
  <c r="W397" i="1"/>
  <c r="AA397" i="1" s="1"/>
  <c r="AB397" i="1" s="1"/>
  <c r="AQ396" i="1"/>
  <c r="AN396" i="1"/>
  <c r="AE396" i="1"/>
  <c r="Z396" i="1"/>
  <c r="Y396" i="1"/>
  <c r="W396" i="1"/>
  <c r="AQ395" i="1"/>
  <c r="AN395" i="1"/>
  <c r="AL395" i="1"/>
  <c r="AJ395" i="1"/>
  <c r="AK395" i="1" s="1"/>
  <c r="AE395" i="1"/>
  <c r="Z395" i="1"/>
  <c r="Y395" i="1"/>
  <c r="W395" i="1"/>
  <c r="AQ394" i="1"/>
  <c r="AN394" i="1"/>
  <c r="AE394" i="1"/>
  <c r="Z394" i="1"/>
  <c r="Y394" i="1"/>
  <c r="W394" i="1"/>
  <c r="AA394" i="1" s="1"/>
  <c r="AL394" i="1"/>
  <c r="AQ393" i="1"/>
  <c r="AN393" i="1"/>
  <c r="AL393" i="1"/>
  <c r="AE393" i="1"/>
  <c r="Z393" i="1"/>
  <c r="Y393" i="1"/>
  <c r="W393" i="1"/>
  <c r="AQ392" i="1"/>
  <c r="AN392" i="1"/>
  <c r="AE392" i="1"/>
  <c r="Z392" i="1"/>
  <c r="Y392" i="1"/>
  <c r="W392" i="1"/>
  <c r="AQ391" i="1"/>
  <c r="AN391" i="1"/>
  <c r="AE391" i="1"/>
  <c r="Z391" i="1"/>
  <c r="Y391" i="1"/>
  <c r="W391" i="1"/>
  <c r="AL391" i="1"/>
  <c r="AQ390" i="1"/>
  <c r="AN390" i="1"/>
  <c r="AL390" i="1"/>
  <c r="AJ390" i="1"/>
  <c r="AK390" i="1" s="1"/>
  <c r="AE390" i="1"/>
  <c r="Z390" i="1"/>
  <c r="Y390" i="1"/>
  <c r="W390" i="1"/>
  <c r="AA390" i="1" s="1"/>
  <c r="AB390" i="1" s="1"/>
  <c r="AQ389" i="1"/>
  <c r="AN389" i="1"/>
  <c r="AL389" i="1"/>
  <c r="AE389" i="1"/>
  <c r="Z389" i="1"/>
  <c r="Y389" i="1"/>
  <c r="W389" i="1"/>
  <c r="AQ388" i="1"/>
  <c r="AN388" i="1"/>
  <c r="AE388" i="1"/>
  <c r="Z388" i="1"/>
  <c r="Y388" i="1"/>
  <c r="W388" i="1"/>
  <c r="AQ387" i="1"/>
  <c r="AN387" i="1"/>
  <c r="AL387" i="1"/>
  <c r="AE387" i="1"/>
  <c r="Z387" i="1"/>
  <c r="Y387" i="1"/>
  <c r="W387" i="1"/>
  <c r="AQ386" i="1"/>
  <c r="AN386" i="1"/>
  <c r="AE386" i="1"/>
  <c r="Z386" i="1"/>
  <c r="Y386" i="1"/>
  <c r="W386" i="1"/>
  <c r="AA386" i="1" s="1"/>
  <c r="AQ385" i="1"/>
  <c r="AN385" i="1"/>
  <c r="AE385" i="1"/>
  <c r="Z385" i="1"/>
  <c r="Y385" i="1"/>
  <c r="W385" i="1"/>
  <c r="AA385" i="1" s="1"/>
  <c r="AI385" i="1" s="1"/>
  <c r="AQ384" i="1"/>
  <c r="AN384" i="1"/>
  <c r="AE384" i="1"/>
  <c r="Z384" i="1"/>
  <c r="Y384" i="1"/>
  <c r="W384" i="1"/>
  <c r="AA384" i="1" s="1"/>
  <c r="AB384" i="1" s="1"/>
  <c r="AQ383" i="1"/>
  <c r="AN383" i="1"/>
  <c r="AE383" i="1"/>
  <c r="Z383" i="1"/>
  <c r="Y383" i="1"/>
  <c r="W383" i="1"/>
  <c r="AA383" i="1" s="1"/>
  <c r="AQ382" i="1"/>
  <c r="AN382" i="1"/>
  <c r="AE382" i="1"/>
  <c r="Z382" i="1"/>
  <c r="Y382" i="1"/>
  <c r="W382" i="1"/>
  <c r="AA382" i="1" s="1"/>
  <c r="AB382" i="1" s="1"/>
  <c r="AQ381" i="1"/>
  <c r="AN381" i="1"/>
  <c r="AE381" i="1"/>
  <c r="Z381" i="1"/>
  <c r="Y381" i="1"/>
  <c r="W381" i="1"/>
  <c r="AQ380" i="1"/>
  <c r="AN380" i="1"/>
  <c r="AE380" i="1"/>
  <c r="Z380" i="1"/>
  <c r="Y380" i="1"/>
  <c r="W380" i="1"/>
  <c r="AA380" i="1" s="1"/>
  <c r="AB380" i="1" s="1"/>
  <c r="AQ379" i="1"/>
  <c r="AN379" i="1"/>
  <c r="AE379" i="1"/>
  <c r="Z379" i="1"/>
  <c r="Y379" i="1"/>
  <c r="W379" i="1"/>
  <c r="AQ378" i="1"/>
  <c r="AN378" i="1"/>
  <c r="AL378" i="1"/>
  <c r="AJ378" i="1"/>
  <c r="AK378" i="1" s="1"/>
  <c r="AE378" i="1"/>
  <c r="Z378" i="1"/>
  <c r="Y378" i="1"/>
  <c r="W378" i="1"/>
  <c r="AA378" i="1" s="1"/>
  <c r="AB378" i="1" s="1"/>
  <c r="AQ377" i="1"/>
  <c r="AN377" i="1"/>
  <c r="AE377" i="1"/>
  <c r="Z377" i="1"/>
  <c r="Y377" i="1"/>
  <c r="W377" i="1"/>
  <c r="AQ376" i="1"/>
  <c r="AN376" i="1"/>
  <c r="AL376" i="1"/>
  <c r="AE376" i="1"/>
  <c r="Z376" i="1"/>
  <c r="Y376" i="1"/>
  <c r="W376" i="1"/>
  <c r="AA376" i="1" s="1"/>
  <c r="AB376" i="1" s="1"/>
  <c r="AQ375" i="1"/>
  <c r="AN375" i="1"/>
  <c r="AE375" i="1"/>
  <c r="Z375" i="1"/>
  <c r="Y375" i="1"/>
  <c r="W375" i="1"/>
  <c r="AQ374" i="1"/>
  <c r="AN374" i="1"/>
  <c r="AE374" i="1"/>
  <c r="Z374" i="1"/>
  <c r="Y374" i="1"/>
  <c r="W374" i="1"/>
  <c r="AA374" i="1" s="1"/>
  <c r="AB374" i="1" s="1"/>
  <c r="AQ373" i="1"/>
  <c r="AN373" i="1"/>
  <c r="AE373" i="1"/>
  <c r="Z373" i="1"/>
  <c r="Y373" i="1"/>
  <c r="W373" i="1"/>
  <c r="AQ372" i="1"/>
  <c r="AN372" i="1"/>
  <c r="AE372" i="1"/>
  <c r="Z372" i="1"/>
  <c r="Y372" i="1"/>
  <c r="W372" i="1"/>
  <c r="AA372" i="1" s="1"/>
  <c r="AB372" i="1" s="1"/>
  <c r="AQ371" i="1"/>
  <c r="AN371" i="1"/>
  <c r="AE371" i="1"/>
  <c r="Z371" i="1"/>
  <c r="Y371" i="1"/>
  <c r="W371" i="1"/>
  <c r="AQ370" i="1"/>
  <c r="AN370" i="1"/>
  <c r="AL370" i="1"/>
  <c r="AJ370" i="1"/>
  <c r="AK370" i="1" s="1"/>
  <c r="AE370" i="1"/>
  <c r="Z370" i="1"/>
  <c r="Y370" i="1"/>
  <c r="W370" i="1"/>
  <c r="AA370" i="1" s="1"/>
  <c r="AB370" i="1" s="1"/>
  <c r="AQ369" i="1"/>
  <c r="AN369" i="1"/>
  <c r="AE369" i="1"/>
  <c r="Z369" i="1"/>
  <c r="Y369" i="1"/>
  <c r="W369" i="1"/>
  <c r="AQ368" i="1"/>
  <c r="AN368" i="1"/>
  <c r="AL368" i="1"/>
  <c r="AE368" i="1"/>
  <c r="Z368" i="1"/>
  <c r="Y368" i="1"/>
  <c r="W368" i="1"/>
  <c r="AA368" i="1" s="1"/>
  <c r="AB368" i="1" s="1"/>
  <c r="AQ367" i="1"/>
  <c r="AN367" i="1"/>
  <c r="AE367" i="1"/>
  <c r="Z367" i="1"/>
  <c r="Y367" i="1"/>
  <c r="W367" i="1"/>
  <c r="AQ366" i="1"/>
  <c r="AN366" i="1"/>
  <c r="AE366" i="1"/>
  <c r="Z366" i="1"/>
  <c r="Y366" i="1"/>
  <c r="W366" i="1"/>
  <c r="AA366" i="1" s="1"/>
  <c r="AB366" i="1" s="1"/>
  <c r="AQ365" i="1"/>
  <c r="AN365" i="1"/>
  <c r="AE365" i="1"/>
  <c r="Z365" i="1"/>
  <c r="Y365" i="1"/>
  <c r="W365" i="1"/>
  <c r="AQ364" i="1"/>
  <c r="AN364" i="1"/>
  <c r="AE364" i="1"/>
  <c r="Z364" i="1"/>
  <c r="Y364" i="1"/>
  <c r="W364" i="1"/>
  <c r="AQ363" i="1"/>
  <c r="AN363" i="1"/>
  <c r="AE363" i="1"/>
  <c r="Z363" i="1"/>
  <c r="Y363" i="1"/>
  <c r="W363" i="1"/>
  <c r="AA363" i="1" s="1"/>
  <c r="AQ362" i="1"/>
  <c r="AN362" i="1"/>
  <c r="AE362" i="1"/>
  <c r="Z362" i="1"/>
  <c r="Y362" i="1"/>
  <c r="W362" i="1"/>
  <c r="AQ361" i="1"/>
  <c r="AN361" i="1"/>
  <c r="AE361" i="1"/>
  <c r="Z361" i="1"/>
  <c r="Y361" i="1"/>
  <c r="W361" i="1"/>
  <c r="AA361" i="1" s="1"/>
  <c r="AQ360" i="1"/>
  <c r="AN360" i="1"/>
  <c r="AE360" i="1"/>
  <c r="Z360" i="1"/>
  <c r="Y360" i="1"/>
  <c r="W360" i="1"/>
  <c r="AA360" i="1" s="1"/>
  <c r="AQ359" i="1"/>
  <c r="AN359" i="1"/>
  <c r="AE359" i="1"/>
  <c r="Y359" i="1"/>
  <c r="W359" i="1"/>
  <c r="AA359" i="1" s="1"/>
  <c r="AQ358" i="1"/>
  <c r="AN358" i="1"/>
  <c r="AE358" i="1"/>
  <c r="Y358" i="1"/>
  <c r="Z358" i="1"/>
  <c r="W358" i="1"/>
  <c r="AA358" i="1" s="1"/>
  <c r="AQ357" i="1"/>
  <c r="AN357" i="1"/>
  <c r="AE357" i="1"/>
  <c r="Y357" i="1"/>
  <c r="W357" i="1"/>
  <c r="AA357" i="1" s="1"/>
  <c r="Z357" i="1" s="1"/>
  <c r="AQ356" i="1"/>
  <c r="AN356" i="1"/>
  <c r="AE356" i="1"/>
  <c r="Z356" i="1"/>
  <c r="Y356" i="1"/>
  <c r="W356" i="1"/>
  <c r="AA356" i="1" s="1"/>
  <c r="AQ355" i="1"/>
  <c r="AN355" i="1"/>
  <c r="AE355" i="1"/>
  <c r="Y355" i="1"/>
  <c r="W355" i="1"/>
  <c r="AA355" i="1" s="1"/>
  <c r="AQ354" i="1"/>
  <c r="AN354" i="1"/>
  <c r="AE354" i="1"/>
  <c r="Y354" i="1"/>
  <c r="Z354" i="1"/>
  <c r="W354" i="1"/>
  <c r="AA354" i="1" s="1"/>
  <c r="AQ353" i="1"/>
  <c r="AN353" i="1"/>
  <c r="AE353" i="1"/>
  <c r="Y353" i="1"/>
  <c r="W353" i="1"/>
  <c r="AA353" i="1" s="1"/>
  <c r="Z353" i="1" s="1"/>
  <c r="AQ352" i="1"/>
  <c r="AN352" i="1"/>
  <c r="AE352" i="1"/>
  <c r="Z352" i="1"/>
  <c r="Y352" i="1"/>
  <c r="W352" i="1"/>
  <c r="AA352" i="1" s="1"/>
  <c r="AQ351" i="1"/>
  <c r="AN351" i="1"/>
  <c r="AE351" i="1"/>
  <c r="Y351" i="1"/>
  <c r="W351" i="1"/>
  <c r="AA351" i="1" s="1"/>
  <c r="AQ350" i="1"/>
  <c r="AN350" i="1"/>
  <c r="AE350" i="1"/>
  <c r="Y350" i="1"/>
  <c r="Z350" i="1"/>
  <c r="W350" i="1"/>
  <c r="AA350" i="1" s="1"/>
  <c r="AQ349" i="1"/>
  <c r="AN349" i="1"/>
  <c r="AE349" i="1"/>
  <c r="Y349" i="1"/>
  <c r="W349" i="1"/>
  <c r="AA349" i="1" s="1"/>
  <c r="Z349" i="1" s="1"/>
  <c r="AQ348" i="1"/>
  <c r="AN348" i="1"/>
  <c r="AE348" i="1"/>
  <c r="Z348" i="1"/>
  <c r="Y348" i="1"/>
  <c r="W348" i="1"/>
  <c r="AA348" i="1" s="1"/>
  <c r="AQ347" i="1"/>
  <c r="AN347" i="1"/>
  <c r="AE347" i="1"/>
  <c r="Y347" i="1"/>
  <c r="W347" i="1"/>
  <c r="AA347" i="1" s="1"/>
  <c r="AQ346" i="1"/>
  <c r="AN346" i="1"/>
  <c r="AE346" i="1"/>
  <c r="Y346" i="1"/>
  <c r="Z346" i="1"/>
  <c r="W346" i="1"/>
  <c r="AA346" i="1" s="1"/>
  <c r="AQ345" i="1"/>
  <c r="AN345" i="1"/>
  <c r="AE345" i="1"/>
  <c r="Y345" i="1"/>
  <c r="W345" i="1"/>
  <c r="AA345" i="1" s="1"/>
  <c r="Z345" i="1" s="1"/>
  <c r="AQ344" i="1"/>
  <c r="AN344" i="1"/>
  <c r="AE344" i="1"/>
  <c r="Z344" i="1"/>
  <c r="Y344" i="1"/>
  <c r="W344" i="1"/>
  <c r="AA344" i="1" s="1"/>
  <c r="AQ343" i="1"/>
  <c r="AN343" i="1"/>
  <c r="AE343" i="1"/>
  <c r="Y343" i="1"/>
  <c r="W343" i="1"/>
  <c r="AA343" i="1" s="1"/>
  <c r="AQ342" i="1"/>
  <c r="AN342" i="1"/>
  <c r="AE342" i="1"/>
  <c r="Y342" i="1"/>
  <c r="Z342" i="1"/>
  <c r="W342" i="1"/>
  <c r="AA342" i="1" s="1"/>
  <c r="AQ341" i="1"/>
  <c r="AN341" i="1"/>
  <c r="AE341" i="1"/>
  <c r="AB341" i="1"/>
  <c r="Y341" i="1"/>
  <c r="W341" i="1"/>
  <c r="AA341" i="1" s="1"/>
  <c r="AQ340" i="1"/>
  <c r="AN340" i="1"/>
  <c r="AE340" i="1"/>
  <c r="Y340" i="1"/>
  <c r="Z340" i="1"/>
  <c r="W340" i="1"/>
  <c r="AA340" i="1" s="1"/>
  <c r="AQ339" i="1"/>
  <c r="AN339" i="1"/>
  <c r="AE339" i="1"/>
  <c r="AB339" i="1"/>
  <c r="Y339" i="1"/>
  <c r="W339" i="1"/>
  <c r="AA339" i="1" s="1"/>
  <c r="AQ338" i="1"/>
  <c r="AN338" i="1"/>
  <c r="AE338" i="1"/>
  <c r="Z338" i="1"/>
  <c r="Y338" i="1"/>
  <c r="W338" i="1"/>
  <c r="AA338" i="1" s="1"/>
  <c r="AQ337" i="1"/>
  <c r="AN337" i="1"/>
  <c r="AE337" i="1"/>
  <c r="AB337" i="1"/>
  <c r="Y337" i="1"/>
  <c r="W337" i="1"/>
  <c r="AA337" i="1" s="1"/>
  <c r="AQ336" i="1"/>
  <c r="AN336" i="1"/>
  <c r="AE336" i="1"/>
  <c r="Y336" i="1"/>
  <c r="Z336" i="1"/>
  <c r="W336" i="1"/>
  <c r="AA336" i="1" s="1"/>
  <c r="AQ335" i="1"/>
  <c r="AN335" i="1"/>
  <c r="AE335" i="1"/>
  <c r="AB335" i="1"/>
  <c r="Y335" i="1"/>
  <c r="W335" i="1"/>
  <c r="AA335" i="1" s="1"/>
  <c r="AQ334" i="1"/>
  <c r="AN334" i="1"/>
  <c r="AE334" i="1"/>
  <c r="Z334" i="1"/>
  <c r="Y334" i="1"/>
  <c r="W334" i="1"/>
  <c r="AA334" i="1" s="1"/>
  <c r="AQ333" i="1"/>
  <c r="AN333" i="1"/>
  <c r="AE333" i="1"/>
  <c r="AB333" i="1"/>
  <c r="Y333" i="1"/>
  <c r="W333" i="1"/>
  <c r="AA333" i="1" s="1"/>
  <c r="AQ332" i="1"/>
  <c r="AN332" i="1"/>
  <c r="AE332" i="1"/>
  <c r="Y332" i="1"/>
  <c r="W332" i="1"/>
  <c r="AA332" i="1" s="1"/>
  <c r="AQ331" i="1"/>
  <c r="AN331" i="1"/>
  <c r="AE331" i="1"/>
  <c r="Z331" i="1"/>
  <c r="Y331" i="1"/>
  <c r="W331" i="1"/>
  <c r="AA331" i="1" s="1"/>
  <c r="AQ330" i="1"/>
  <c r="AN330" i="1"/>
  <c r="AE330" i="1"/>
  <c r="Y330" i="1"/>
  <c r="W330" i="1"/>
  <c r="AA330" i="1" s="1"/>
  <c r="AQ329" i="1"/>
  <c r="AN329" i="1"/>
  <c r="AE329" i="1"/>
  <c r="Y329" i="1"/>
  <c r="Z329" i="1"/>
  <c r="W329" i="1"/>
  <c r="AA329" i="1" s="1"/>
  <c r="AQ328" i="1"/>
  <c r="AN328" i="1"/>
  <c r="AE328" i="1"/>
  <c r="Y328" i="1"/>
  <c r="W328" i="1"/>
  <c r="AA328" i="1" s="1"/>
  <c r="AQ327" i="1"/>
  <c r="AN327" i="1"/>
  <c r="AE327" i="1"/>
  <c r="Z327" i="1"/>
  <c r="Y327" i="1"/>
  <c r="W327" i="1"/>
  <c r="AA327" i="1" s="1"/>
  <c r="AQ326" i="1"/>
  <c r="AN326" i="1"/>
  <c r="AE326" i="1"/>
  <c r="Y326" i="1"/>
  <c r="W326" i="1"/>
  <c r="AA326" i="1" s="1"/>
  <c r="AQ325" i="1"/>
  <c r="AN325" i="1"/>
  <c r="AE325" i="1"/>
  <c r="Y325" i="1"/>
  <c r="Z325" i="1"/>
  <c r="W325" i="1"/>
  <c r="AA325" i="1" s="1"/>
  <c r="AQ324" i="1"/>
  <c r="AN324" i="1"/>
  <c r="AE324" i="1"/>
  <c r="Y324" i="1"/>
  <c r="W324" i="1"/>
  <c r="AA324" i="1" s="1"/>
  <c r="AQ323" i="1"/>
  <c r="AN323" i="1"/>
  <c r="AE323" i="1"/>
  <c r="Z323" i="1"/>
  <c r="Y323" i="1"/>
  <c r="W323" i="1"/>
  <c r="AA323" i="1" s="1"/>
  <c r="AQ322" i="1"/>
  <c r="AN322" i="1"/>
  <c r="AE322" i="1"/>
  <c r="Y322" i="1"/>
  <c r="W322" i="1"/>
  <c r="AA322" i="1" s="1"/>
  <c r="AQ321" i="1"/>
  <c r="AN321" i="1"/>
  <c r="AE321" i="1"/>
  <c r="Y321" i="1"/>
  <c r="Z321" i="1"/>
  <c r="W321" i="1"/>
  <c r="AA321" i="1" s="1"/>
  <c r="AQ320" i="1"/>
  <c r="AN320" i="1"/>
  <c r="AE320" i="1"/>
  <c r="Z320" i="1"/>
  <c r="Y320" i="1"/>
  <c r="W320" i="1"/>
  <c r="AA320" i="1" s="1"/>
  <c r="AQ319" i="1"/>
  <c r="AN319" i="1"/>
  <c r="AE319" i="1"/>
  <c r="Y319" i="1"/>
  <c r="W319" i="1"/>
  <c r="AA319" i="1" s="1"/>
  <c r="AQ318" i="1"/>
  <c r="AN318" i="1"/>
  <c r="AE318" i="1"/>
  <c r="AA318" i="1"/>
  <c r="Y318" i="1"/>
  <c r="W318" i="1"/>
  <c r="AQ317" i="1"/>
  <c r="AN317" i="1"/>
  <c r="AE317" i="1"/>
  <c r="Y317" i="1"/>
  <c r="Z317" i="1"/>
  <c r="W317" i="1"/>
  <c r="AA317" i="1" s="1"/>
  <c r="AQ316" i="1"/>
  <c r="AN316" i="1"/>
  <c r="AE316" i="1"/>
  <c r="Y316" i="1"/>
  <c r="W316" i="1"/>
  <c r="AA316" i="1" s="1"/>
  <c r="AQ315" i="1"/>
  <c r="AN315" i="1"/>
  <c r="AE315" i="1"/>
  <c r="Y315" i="1"/>
  <c r="Z315" i="1"/>
  <c r="W315" i="1"/>
  <c r="AA315" i="1" s="1"/>
  <c r="AQ314" i="1"/>
  <c r="AN314" i="1"/>
  <c r="AE314" i="1"/>
  <c r="AA314" i="1"/>
  <c r="Y314" i="1"/>
  <c r="W314" i="1"/>
  <c r="AQ313" i="1"/>
  <c r="AN313" i="1"/>
  <c r="AE313" i="1"/>
  <c r="Z313" i="1"/>
  <c r="Y313" i="1"/>
  <c r="W313" i="1"/>
  <c r="AA313" i="1" s="1"/>
  <c r="AQ312" i="1"/>
  <c r="AN312" i="1"/>
  <c r="AE312" i="1"/>
  <c r="Z312" i="1"/>
  <c r="Y312" i="1"/>
  <c r="W312" i="1"/>
  <c r="AA312" i="1" s="1"/>
  <c r="AQ311" i="1"/>
  <c r="AN311" i="1"/>
  <c r="AE311" i="1"/>
  <c r="AB311" i="1"/>
  <c r="Y311" i="1"/>
  <c r="W311" i="1"/>
  <c r="AA311" i="1" s="1"/>
  <c r="AQ310" i="1"/>
  <c r="AN310" i="1"/>
  <c r="AE310" i="1"/>
  <c r="AA310" i="1"/>
  <c r="Y310" i="1"/>
  <c r="W310" i="1"/>
  <c r="AQ309" i="1"/>
  <c r="AN309" i="1"/>
  <c r="AE309" i="1"/>
  <c r="Z309" i="1"/>
  <c r="Y309" i="1"/>
  <c r="W309" i="1"/>
  <c r="AA309" i="1" s="1"/>
  <c r="AQ308" i="1"/>
  <c r="AN308" i="1"/>
  <c r="AE308" i="1"/>
  <c r="Y308" i="1"/>
  <c r="W308" i="1"/>
  <c r="AA308" i="1" s="1"/>
  <c r="AQ307" i="1"/>
  <c r="AN307" i="1"/>
  <c r="AE307" i="1"/>
  <c r="Z307" i="1"/>
  <c r="Y307" i="1"/>
  <c r="W307" i="1"/>
  <c r="AA307" i="1" s="1"/>
  <c r="AQ306" i="1"/>
  <c r="AN306" i="1"/>
  <c r="AE306" i="1"/>
  <c r="AA306" i="1"/>
  <c r="Y306" i="1"/>
  <c r="W306" i="1"/>
  <c r="AQ305" i="1"/>
  <c r="AN305" i="1"/>
  <c r="AE305" i="1"/>
  <c r="Y305" i="1"/>
  <c r="Z305" i="1"/>
  <c r="W305" i="1"/>
  <c r="AA305" i="1" s="1"/>
  <c r="AQ304" i="1"/>
  <c r="AN304" i="1"/>
  <c r="AE304" i="1"/>
  <c r="Z304" i="1"/>
  <c r="Y304" i="1"/>
  <c r="W304" i="1"/>
  <c r="AA304" i="1" s="1"/>
  <c r="AQ303" i="1"/>
  <c r="AN303" i="1"/>
  <c r="AE303" i="1"/>
  <c r="Y303" i="1"/>
  <c r="W303" i="1"/>
  <c r="AA303" i="1" s="1"/>
  <c r="AQ302" i="1"/>
  <c r="AN302" i="1"/>
  <c r="AE302" i="1"/>
  <c r="AA302" i="1"/>
  <c r="Y302" i="1"/>
  <c r="W302" i="1"/>
  <c r="AQ301" i="1"/>
  <c r="AN301" i="1"/>
  <c r="AE301" i="1"/>
  <c r="Y301" i="1"/>
  <c r="Z301" i="1"/>
  <c r="W301" i="1"/>
  <c r="AA301" i="1" s="1"/>
  <c r="AQ300" i="1"/>
  <c r="AN300" i="1"/>
  <c r="AE300" i="1"/>
  <c r="Y300" i="1"/>
  <c r="W300" i="1"/>
  <c r="AA300" i="1" s="1"/>
  <c r="AQ299" i="1"/>
  <c r="AN299" i="1"/>
  <c r="AE299" i="1"/>
  <c r="Y299" i="1"/>
  <c r="Z299" i="1"/>
  <c r="W299" i="1"/>
  <c r="AA299" i="1" s="1"/>
  <c r="AQ298" i="1"/>
  <c r="AN298" i="1"/>
  <c r="AE298" i="1"/>
  <c r="AA298" i="1"/>
  <c r="Y298" i="1"/>
  <c r="W298" i="1"/>
  <c r="AQ297" i="1"/>
  <c r="AN297" i="1"/>
  <c r="AE297" i="1"/>
  <c r="Z297" i="1"/>
  <c r="Y297" i="1"/>
  <c r="W297" i="1"/>
  <c r="AA297" i="1" s="1"/>
  <c r="AQ296" i="1"/>
  <c r="AN296" i="1"/>
  <c r="AE296" i="1"/>
  <c r="Z296" i="1"/>
  <c r="Y296" i="1"/>
  <c r="W296" i="1"/>
  <c r="AA296" i="1" s="1"/>
  <c r="AQ295" i="1"/>
  <c r="AN295" i="1"/>
  <c r="AE295" i="1"/>
  <c r="Y295" i="1"/>
  <c r="W295" i="1"/>
  <c r="AA295" i="1" s="1"/>
  <c r="AQ294" i="1"/>
  <c r="AN294" i="1"/>
  <c r="AE294" i="1"/>
  <c r="AA294" i="1"/>
  <c r="Y294" i="1"/>
  <c r="W294" i="1"/>
  <c r="AQ293" i="1"/>
  <c r="AN293" i="1"/>
  <c r="AE293" i="1"/>
  <c r="Z293" i="1"/>
  <c r="Y293" i="1"/>
  <c r="W293" i="1"/>
  <c r="AA293" i="1" s="1"/>
  <c r="AQ292" i="1"/>
  <c r="AN292" i="1"/>
  <c r="AE292" i="1"/>
  <c r="Y292" i="1"/>
  <c r="W292" i="1"/>
  <c r="AA292" i="1" s="1"/>
  <c r="AQ291" i="1"/>
  <c r="AN291" i="1"/>
  <c r="AE291" i="1"/>
  <c r="Z291" i="1"/>
  <c r="Y291" i="1"/>
  <c r="W291" i="1"/>
  <c r="AA291" i="1" s="1"/>
  <c r="AQ290" i="1"/>
  <c r="AN290" i="1"/>
  <c r="AE290" i="1"/>
  <c r="AA290" i="1"/>
  <c r="Y290" i="1"/>
  <c r="W290" i="1"/>
  <c r="AQ289" i="1"/>
  <c r="AN289" i="1"/>
  <c r="AE289" i="1"/>
  <c r="Y289" i="1"/>
  <c r="Z289" i="1"/>
  <c r="W289" i="1"/>
  <c r="AA289" i="1" s="1"/>
  <c r="AQ288" i="1"/>
  <c r="AN288" i="1"/>
  <c r="AE288" i="1"/>
  <c r="Z288" i="1"/>
  <c r="Y288" i="1"/>
  <c r="W288" i="1"/>
  <c r="AA288" i="1" s="1"/>
  <c r="AQ287" i="1"/>
  <c r="AN287" i="1"/>
  <c r="AE287" i="1"/>
  <c r="Y287" i="1"/>
  <c r="W287" i="1"/>
  <c r="AA287" i="1" s="1"/>
  <c r="AQ286" i="1"/>
  <c r="AN286" i="1"/>
  <c r="AE286" i="1"/>
  <c r="AA286" i="1"/>
  <c r="Y286" i="1"/>
  <c r="W286" i="1"/>
  <c r="AQ285" i="1"/>
  <c r="AN285" i="1"/>
  <c r="AE285" i="1"/>
  <c r="Y285" i="1"/>
  <c r="Z285" i="1"/>
  <c r="W285" i="1"/>
  <c r="AA285" i="1" s="1"/>
  <c r="AQ284" i="1"/>
  <c r="AN284" i="1"/>
  <c r="AE284" i="1"/>
  <c r="Y284" i="1"/>
  <c r="W284" i="1"/>
  <c r="AA284" i="1" s="1"/>
  <c r="AQ283" i="1"/>
  <c r="AN283" i="1"/>
  <c r="AE283" i="1"/>
  <c r="Z283" i="1"/>
  <c r="Y283" i="1"/>
  <c r="W283" i="1"/>
  <c r="AA283" i="1" s="1"/>
  <c r="AQ282" i="1"/>
  <c r="AN282" i="1"/>
  <c r="AE282" i="1"/>
  <c r="Y282" i="1"/>
  <c r="W282" i="1"/>
  <c r="AA282" i="1" s="1"/>
  <c r="AQ281" i="1"/>
  <c r="AN281" i="1"/>
  <c r="AE281" i="1"/>
  <c r="Y281" i="1"/>
  <c r="Z281" i="1"/>
  <c r="W281" i="1"/>
  <c r="AA281" i="1" s="1"/>
  <c r="AQ280" i="1"/>
  <c r="AN280" i="1"/>
  <c r="AE280" i="1"/>
  <c r="Y280" i="1"/>
  <c r="W280" i="1"/>
  <c r="AA280" i="1" s="1"/>
  <c r="AQ279" i="1"/>
  <c r="AN279" i="1"/>
  <c r="AE279" i="1"/>
  <c r="Z279" i="1"/>
  <c r="Y279" i="1"/>
  <c r="W279" i="1"/>
  <c r="AA279" i="1" s="1"/>
  <c r="AQ278" i="1"/>
  <c r="AN278" i="1"/>
  <c r="AE278" i="1"/>
  <c r="Y278" i="1"/>
  <c r="W278" i="1"/>
  <c r="AA278" i="1" s="1"/>
  <c r="AQ277" i="1"/>
  <c r="AN277" i="1"/>
  <c r="AE277" i="1"/>
  <c r="Y277" i="1"/>
  <c r="Z277" i="1"/>
  <c r="W277" i="1"/>
  <c r="AA277" i="1" s="1"/>
  <c r="AQ276" i="1"/>
  <c r="AN276" i="1"/>
  <c r="AE276" i="1"/>
  <c r="Y276" i="1"/>
  <c r="W276" i="1"/>
  <c r="AA276" i="1" s="1"/>
  <c r="AQ275" i="1"/>
  <c r="AN275" i="1"/>
  <c r="AE275" i="1"/>
  <c r="Z275" i="1"/>
  <c r="Y275" i="1"/>
  <c r="W275" i="1"/>
  <c r="AA275" i="1" s="1"/>
  <c r="AQ274" i="1"/>
  <c r="AN274" i="1"/>
  <c r="AE274" i="1"/>
  <c r="Y274" i="1"/>
  <c r="W274" i="1"/>
  <c r="AA274" i="1" s="1"/>
  <c r="AQ273" i="1"/>
  <c r="AN273" i="1"/>
  <c r="AE273" i="1"/>
  <c r="Y273" i="1"/>
  <c r="Z273" i="1"/>
  <c r="W273" i="1"/>
  <c r="AA273" i="1" s="1"/>
  <c r="AQ272" i="1"/>
  <c r="AN272" i="1"/>
  <c r="AE272" i="1"/>
  <c r="Y272" i="1"/>
  <c r="W272" i="1"/>
  <c r="AA272" i="1" s="1"/>
  <c r="AQ271" i="1"/>
  <c r="AN271" i="1"/>
  <c r="AE271" i="1"/>
  <c r="Z271" i="1"/>
  <c r="Y271" i="1"/>
  <c r="W271" i="1"/>
  <c r="AA271" i="1" s="1"/>
  <c r="AQ270" i="1"/>
  <c r="AN270" i="1"/>
  <c r="AE270" i="1"/>
  <c r="Y270" i="1"/>
  <c r="W270" i="1"/>
  <c r="AA270" i="1" s="1"/>
  <c r="AQ269" i="1"/>
  <c r="AN269" i="1"/>
  <c r="AE269" i="1"/>
  <c r="Y269" i="1"/>
  <c r="Z269" i="1"/>
  <c r="W269" i="1"/>
  <c r="AA269" i="1" s="1"/>
  <c r="AQ268" i="1"/>
  <c r="AN268" i="1"/>
  <c r="AE268" i="1"/>
  <c r="Y268" i="1"/>
  <c r="W268" i="1"/>
  <c r="AA268" i="1" s="1"/>
  <c r="AQ267" i="1"/>
  <c r="AN267" i="1"/>
  <c r="AE267" i="1"/>
  <c r="Z267" i="1"/>
  <c r="Y267" i="1"/>
  <c r="W267" i="1"/>
  <c r="AA267" i="1" s="1"/>
  <c r="AQ266" i="1"/>
  <c r="AN266" i="1"/>
  <c r="AE266" i="1"/>
  <c r="Y266" i="1"/>
  <c r="W266" i="1"/>
  <c r="AA266" i="1" s="1"/>
  <c r="AQ265" i="1"/>
  <c r="AN265" i="1"/>
  <c r="AE265" i="1"/>
  <c r="Y265" i="1"/>
  <c r="Z265" i="1"/>
  <c r="W265" i="1"/>
  <c r="AA265" i="1" s="1"/>
  <c r="AQ264" i="1"/>
  <c r="AN264" i="1"/>
  <c r="AE264" i="1"/>
  <c r="Y264" i="1"/>
  <c r="W264" i="1"/>
  <c r="AA264" i="1" s="1"/>
  <c r="AQ263" i="1"/>
  <c r="AN263" i="1"/>
  <c r="AE263" i="1"/>
  <c r="Z263" i="1"/>
  <c r="Y263" i="1"/>
  <c r="W263" i="1"/>
  <c r="AA263" i="1" s="1"/>
  <c r="AQ262" i="1"/>
  <c r="AN262" i="1"/>
  <c r="AE262" i="1"/>
  <c r="Y262" i="1"/>
  <c r="W262" i="1"/>
  <c r="AA262" i="1" s="1"/>
  <c r="AQ261" i="1"/>
  <c r="AN261" i="1"/>
  <c r="AE261" i="1"/>
  <c r="Y261" i="1"/>
  <c r="Z261" i="1"/>
  <c r="W261" i="1"/>
  <c r="AA261" i="1" s="1"/>
  <c r="AQ260" i="1"/>
  <c r="AN260" i="1"/>
  <c r="AE260" i="1"/>
  <c r="Y260" i="1"/>
  <c r="W260" i="1"/>
  <c r="AA260" i="1" s="1"/>
  <c r="AQ259" i="1"/>
  <c r="AN259" i="1"/>
  <c r="AE259" i="1"/>
  <c r="Z259" i="1"/>
  <c r="Y259" i="1"/>
  <c r="W259" i="1"/>
  <c r="AA259" i="1" s="1"/>
  <c r="AQ258" i="1"/>
  <c r="AN258" i="1"/>
  <c r="AE258" i="1"/>
  <c r="Y258" i="1"/>
  <c r="W258" i="1"/>
  <c r="AA258" i="1" s="1"/>
  <c r="AQ257" i="1"/>
  <c r="AN257" i="1"/>
  <c r="AE257" i="1"/>
  <c r="Y257" i="1"/>
  <c r="Z257" i="1"/>
  <c r="W257" i="1"/>
  <c r="AA257" i="1" s="1"/>
  <c r="AQ256" i="1"/>
  <c r="AN256" i="1"/>
  <c r="AE256" i="1"/>
  <c r="Y256" i="1"/>
  <c r="W256" i="1"/>
  <c r="AA256" i="1" s="1"/>
  <c r="AQ255" i="1"/>
  <c r="AN255" i="1"/>
  <c r="AE255" i="1"/>
  <c r="Z255" i="1"/>
  <c r="Y255" i="1"/>
  <c r="W255" i="1"/>
  <c r="AA255" i="1" s="1"/>
  <c r="AQ254" i="1"/>
  <c r="AN254" i="1"/>
  <c r="AE254" i="1"/>
  <c r="Y254" i="1"/>
  <c r="W254" i="1"/>
  <c r="AA254" i="1" s="1"/>
  <c r="AQ253" i="1"/>
  <c r="AN253" i="1"/>
  <c r="AE253" i="1"/>
  <c r="Y253" i="1"/>
  <c r="Z253" i="1"/>
  <c r="W253" i="1"/>
  <c r="AA253" i="1" s="1"/>
  <c r="AQ252" i="1"/>
  <c r="AN252" i="1"/>
  <c r="AE252" i="1"/>
  <c r="Y252" i="1"/>
  <c r="W252" i="1"/>
  <c r="AA252" i="1" s="1"/>
  <c r="AQ251" i="1"/>
  <c r="AN251" i="1"/>
  <c r="AE251" i="1"/>
  <c r="Z251" i="1"/>
  <c r="Y251" i="1"/>
  <c r="W251" i="1"/>
  <c r="AA251" i="1" s="1"/>
  <c r="AQ250" i="1"/>
  <c r="AN250" i="1"/>
  <c r="AE250" i="1"/>
  <c r="Y250" i="1"/>
  <c r="W250" i="1"/>
  <c r="AA250" i="1" s="1"/>
  <c r="AQ249" i="1"/>
  <c r="AN249" i="1"/>
  <c r="AE249" i="1"/>
  <c r="Y249" i="1"/>
  <c r="Z249" i="1"/>
  <c r="W249" i="1"/>
  <c r="AA249" i="1" s="1"/>
  <c r="AQ248" i="1"/>
  <c r="AN248" i="1"/>
  <c r="AE248" i="1"/>
  <c r="Y248" i="1"/>
  <c r="W248" i="1"/>
  <c r="AA248" i="1" s="1"/>
  <c r="AQ247" i="1"/>
  <c r="AN247" i="1"/>
  <c r="AE247" i="1"/>
  <c r="Z247" i="1"/>
  <c r="Y247" i="1"/>
  <c r="W247" i="1"/>
  <c r="AA247" i="1" s="1"/>
  <c r="AQ246" i="1"/>
  <c r="AN246" i="1"/>
  <c r="AE246" i="1"/>
  <c r="Y246" i="1"/>
  <c r="W246" i="1"/>
  <c r="AA246" i="1" s="1"/>
  <c r="AQ245" i="1"/>
  <c r="AN245" i="1"/>
  <c r="AE245" i="1"/>
  <c r="Y245" i="1"/>
  <c r="Z245" i="1"/>
  <c r="W245" i="1"/>
  <c r="AA245" i="1" s="1"/>
  <c r="AQ244" i="1"/>
  <c r="AN244" i="1"/>
  <c r="AE244" i="1"/>
  <c r="Y244" i="1"/>
  <c r="W244" i="1"/>
  <c r="AA244" i="1" s="1"/>
  <c r="AQ243" i="1"/>
  <c r="AN243" i="1"/>
  <c r="AE243" i="1"/>
  <c r="Z243" i="1"/>
  <c r="Y243" i="1"/>
  <c r="W243" i="1"/>
  <c r="AA243" i="1" s="1"/>
  <c r="AQ242" i="1"/>
  <c r="AN242" i="1"/>
  <c r="AE242" i="1"/>
  <c r="Y242" i="1"/>
  <c r="W242" i="1"/>
  <c r="AA242" i="1" s="1"/>
  <c r="AQ241" i="1"/>
  <c r="AN241" i="1"/>
  <c r="AE241" i="1"/>
  <c r="Y241" i="1"/>
  <c r="Z241" i="1"/>
  <c r="W241" i="1"/>
  <c r="AA241" i="1" s="1"/>
  <c r="AQ240" i="1"/>
  <c r="AN240" i="1"/>
  <c r="AE240" i="1"/>
  <c r="Y240" i="1"/>
  <c r="W240" i="1"/>
  <c r="AA240" i="1" s="1"/>
  <c r="AQ239" i="1"/>
  <c r="AN239" i="1"/>
  <c r="AE239" i="1"/>
  <c r="Z239" i="1"/>
  <c r="Y239" i="1"/>
  <c r="W239" i="1"/>
  <c r="AA239" i="1" s="1"/>
  <c r="AQ238" i="1"/>
  <c r="AN238" i="1"/>
  <c r="AE238" i="1"/>
  <c r="Y238" i="1"/>
  <c r="W238" i="1"/>
  <c r="AA238" i="1" s="1"/>
  <c r="AQ237" i="1"/>
  <c r="AN237" i="1"/>
  <c r="AE237" i="1"/>
  <c r="Y237" i="1"/>
  <c r="Z237" i="1"/>
  <c r="W237" i="1"/>
  <c r="AA237" i="1" s="1"/>
  <c r="AQ236" i="1"/>
  <c r="AN236" i="1"/>
  <c r="AE236" i="1"/>
  <c r="Y236" i="1"/>
  <c r="W236" i="1"/>
  <c r="AA236" i="1" s="1"/>
  <c r="AQ235" i="1"/>
  <c r="AN235" i="1"/>
  <c r="AE235" i="1"/>
  <c r="Z235" i="1"/>
  <c r="Y235" i="1"/>
  <c r="W235" i="1"/>
  <c r="AA235" i="1" s="1"/>
  <c r="AQ234" i="1"/>
  <c r="AN234" i="1"/>
  <c r="AE234" i="1"/>
  <c r="Y234" i="1"/>
  <c r="W234" i="1"/>
  <c r="AA234" i="1" s="1"/>
  <c r="AQ233" i="1"/>
  <c r="AN233" i="1"/>
  <c r="AE233" i="1"/>
  <c r="Y233" i="1"/>
  <c r="Z233" i="1"/>
  <c r="W233" i="1"/>
  <c r="AA233" i="1" s="1"/>
  <c r="AQ232" i="1"/>
  <c r="AN232" i="1"/>
  <c r="AE232" i="1"/>
  <c r="Y232" i="1"/>
  <c r="W232" i="1"/>
  <c r="AA232" i="1" s="1"/>
  <c r="AQ231" i="1"/>
  <c r="AN231" i="1"/>
  <c r="AE231" i="1"/>
  <c r="Z231" i="1"/>
  <c r="Y231" i="1"/>
  <c r="W231" i="1"/>
  <c r="AA231" i="1" s="1"/>
  <c r="AQ230" i="1"/>
  <c r="AN230" i="1"/>
  <c r="AE230" i="1"/>
  <c r="Y230" i="1"/>
  <c r="W230" i="1"/>
  <c r="AA230" i="1" s="1"/>
  <c r="AQ229" i="1"/>
  <c r="AN229" i="1"/>
  <c r="AE229" i="1"/>
  <c r="Y229" i="1"/>
  <c r="Z229" i="1"/>
  <c r="W229" i="1"/>
  <c r="AA229" i="1" s="1"/>
  <c r="AQ228" i="1"/>
  <c r="AN228" i="1"/>
  <c r="AE228" i="1"/>
  <c r="Y228" i="1"/>
  <c r="W228" i="1"/>
  <c r="AA228" i="1" s="1"/>
  <c r="AQ227" i="1"/>
  <c r="AN227" i="1"/>
  <c r="AE227" i="1"/>
  <c r="Z227" i="1"/>
  <c r="Y227" i="1"/>
  <c r="W227" i="1"/>
  <c r="AA227" i="1" s="1"/>
  <c r="AQ226" i="1"/>
  <c r="AN226" i="1"/>
  <c r="AE226" i="1"/>
  <c r="Y226" i="1"/>
  <c r="W226" i="1"/>
  <c r="AA226" i="1" s="1"/>
  <c r="AQ225" i="1"/>
  <c r="AN225" i="1"/>
  <c r="AE225" i="1"/>
  <c r="Y225" i="1"/>
  <c r="Z225" i="1"/>
  <c r="W225" i="1"/>
  <c r="AA225" i="1" s="1"/>
  <c r="AQ224" i="1"/>
  <c r="AN224" i="1"/>
  <c r="AE224" i="1"/>
  <c r="Y224" i="1"/>
  <c r="W224" i="1"/>
  <c r="AA224" i="1" s="1"/>
  <c r="AQ223" i="1"/>
  <c r="AN223" i="1"/>
  <c r="AE223" i="1"/>
  <c r="Z223" i="1"/>
  <c r="Y223" i="1"/>
  <c r="W223" i="1"/>
  <c r="AA223" i="1" s="1"/>
  <c r="AQ222" i="1"/>
  <c r="AN222" i="1"/>
  <c r="AE222" i="1"/>
  <c r="Y222" i="1"/>
  <c r="W222" i="1"/>
  <c r="AA222" i="1" s="1"/>
  <c r="AQ221" i="1"/>
  <c r="AN221" i="1"/>
  <c r="AE221" i="1"/>
  <c r="Y221" i="1"/>
  <c r="Z221" i="1"/>
  <c r="W221" i="1"/>
  <c r="AA221" i="1" s="1"/>
  <c r="AQ220" i="1"/>
  <c r="AN220" i="1"/>
  <c r="AE220" i="1"/>
  <c r="Y220" i="1"/>
  <c r="W220" i="1"/>
  <c r="AA220" i="1" s="1"/>
  <c r="AQ219" i="1"/>
  <c r="AN219" i="1"/>
  <c r="AE219" i="1"/>
  <c r="Z219" i="1"/>
  <c r="Y219" i="1"/>
  <c r="W219" i="1"/>
  <c r="AA219" i="1" s="1"/>
  <c r="AQ218" i="1"/>
  <c r="AN218" i="1"/>
  <c r="AE218" i="1"/>
  <c r="Y218" i="1"/>
  <c r="W218" i="1"/>
  <c r="AA218" i="1" s="1"/>
  <c r="AQ217" i="1"/>
  <c r="AN217" i="1"/>
  <c r="AE217" i="1"/>
  <c r="Y217" i="1"/>
  <c r="Z217" i="1"/>
  <c r="W217" i="1"/>
  <c r="AA217" i="1" s="1"/>
  <c r="AQ216" i="1"/>
  <c r="AN216" i="1"/>
  <c r="AE216" i="1"/>
  <c r="Y216" i="1"/>
  <c r="W216" i="1"/>
  <c r="AA216" i="1" s="1"/>
  <c r="AQ215" i="1"/>
  <c r="AN215" i="1"/>
  <c r="AE215" i="1"/>
  <c r="Z215" i="1"/>
  <c r="Y215" i="1"/>
  <c r="W215" i="1"/>
  <c r="AA215" i="1" s="1"/>
  <c r="AQ214" i="1"/>
  <c r="AN214" i="1"/>
  <c r="AE214" i="1"/>
  <c r="Y214" i="1"/>
  <c r="W214" i="1"/>
  <c r="AA214" i="1" s="1"/>
  <c r="AQ213" i="1"/>
  <c r="AN213" i="1"/>
  <c r="AE213" i="1"/>
  <c r="Y213" i="1"/>
  <c r="Z213" i="1"/>
  <c r="W213" i="1"/>
  <c r="AA213" i="1" s="1"/>
  <c r="AQ212" i="1"/>
  <c r="AN212" i="1"/>
  <c r="AE212" i="1"/>
  <c r="Y212" i="1"/>
  <c r="W212" i="1"/>
  <c r="AA212" i="1" s="1"/>
  <c r="AQ211" i="1"/>
  <c r="AN211" i="1"/>
  <c r="AE211" i="1"/>
  <c r="Z211" i="1"/>
  <c r="Y211" i="1"/>
  <c r="W211" i="1"/>
  <c r="AA211" i="1" s="1"/>
  <c r="AQ210" i="1"/>
  <c r="AN210" i="1"/>
  <c r="AE210" i="1"/>
  <c r="Y210" i="1"/>
  <c r="W210" i="1"/>
  <c r="AA210" i="1" s="1"/>
  <c r="AQ209" i="1"/>
  <c r="AN209" i="1"/>
  <c r="AE209" i="1"/>
  <c r="Y209" i="1"/>
  <c r="Z209" i="1"/>
  <c r="W209" i="1"/>
  <c r="AA209" i="1" s="1"/>
  <c r="AQ208" i="1"/>
  <c r="AN208" i="1"/>
  <c r="AE208" i="1"/>
  <c r="Y208" i="1"/>
  <c r="W208" i="1"/>
  <c r="AA208" i="1" s="1"/>
  <c r="AQ207" i="1"/>
  <c r="AN207" i="1"/>
  <c r="AE207" i="1"/>
  <c r="Z207" i="1"/>
  <c r="Y207" i="1"/>
  <c r="W207" i="1"/>
  <c r="AA207" i="1" s="1"/>
  <c r="AQ206" i="1"/>
  <c r="AN206" i="1"/>
  <c r="AE206" i="1"/>
  <c r="Y206" i="1"/>
  <c r="W206" i="1"/>
  <c r="AA206" i="1" s="1"/>
  <c r="AQ205" i="1"/>
  <c r="AN205" i="1"/>
  <c r="AE205" i="1"/>
  <c r="Y205" i="1"/>
  <c r="Z205" i="1"/>
  <c r="W205" i="1"/>
  <c r="AA205" i="1" s="1"/>
  <c r="AQ204" i="1"/>
  <c r="AN204" i="1"/>
  <c r="AE204" i="1"/>
  <c r="Y204" i="1"/>
  <c r="W204" i="1"/>
  <c r="AA204" i="1" s="1"/>
  <c r="AQ203" i="1"/>
  <c r="AN203" i="1"/>
  <c r="AE203" i="1"/>
  <c r="Z203" i="1"/>
  <c r="Y203" i="1"/>
  <c r="W203" i="1"/>
  <c r="AA203" i="1" s="1"/>
  <c r="AQ202" i="1"/>
  <c r="AN202" i="1"/>
  <c r="AE202" i="1"/>
  <c r="Y202" i="1"/>
  <c r="W202" i="1"/>
  <c r="AA202" i="1" s="1"/>
  <c r="AQ201" i="1"/>
  <c r="AN201" i="1"/>
  <c r="AE201" i="1"/>
  <c r="Y201" i="1"/>
  <c r="Z201" i="1"/>
  <c r="W201" i="1"/>
  <c r="AA201" i="1" s="1"/>
  <c r="AQ200" i="1"/>
  <c r="AN200" i="1"/>
  <c r="AE200" i="1"/>
  <c r="Y200" i="1"/>
  <c r="W200" i="1"/>
  <c r="AA200" i="1" s="1"/>
  <c r="AQ199" i="1"/>
  <c r="AN199" i="1"/>
  <c r="AE199" i="1"/>
  <c r="Z199" i="1"/>
  <c r="Y199" i="1"/>
  <c r="W199" i="1"/>
  <c r="AA199" i="1" s="1"/>
  <c r="AQ198" i="1"/>
  <c r="AN198" i="1"/>
  <c r="AE198" i="1"/>
  <c r="Y198" i="1"/>
  <c r="W198" i="1"/>
  <c r="AA198" i="1" s="1"/>
  <c r="AQ197" i="1"/>
  <c r="AN197" i="1"/>
  <c r="AE197" i="1"/>
  <c r="Y197" i="1"/>
  <c r="Z197" i="1"/>
  <c r="W197" i="1"/>
  <c r="AA197" i="1" s="1"/>
  <c r="AQ196" i="1"/>
  <c r="AN196" i="1"/>
  <c r="AE196" i="1"/>
  <c r="Y196" i="1"/>
  <c r="W196" i="1"/>
  <c r="AA196" i="1" s="1"/>
  <c r="AQ195" i="1"/>
  <c r="AN195" i="1"/>
  <c r="AE195" i="1"/>
  <c r="Z195" i="1"/>
  <c r="Y195" i="1"/>
  <c r="W195" i="1"/>
  <c r="AA195" i="1" s="1"/>
  <c r="AQ194" i="1"/>
  <c r="AN194" i="1"/>
  <c r="AE194" i="1"/>
  <c r="Y194" i="1"/>
  <c r="W194" i="1"/>
  <c r="AA194" i="1" s="1"/>
  <c r="AQ193" i="1"/>
  <c r="AN193" i="1"/>
  <c r="AE193" i="1"/>
  <c r="Y193" i="1"/>
  <c r="Z193" i="1"/>
  <c r="W193" i="1"/>
  <c r="AA193" i="1" s="1"/>
  <c r="AQ192" i="1"/>
  <c r="AN192" i="1"/>
  <c r="AE192" i="1"/>
  <c r="Y192" i="1"/>
  <c r="W192" i="1"/>
  <c r="AA192" i="1" s="1"/>
  <c r="AQ191" i="1"/>
  <c r="AN191" i="1"/>
  <c r="AE191" i="1"/>
  <c r="Z191" i="1"/>
  <c r="Y191" i="1"/>
  <c r="W191" i="1"/>
  <c r="AA191" i="1" s="1"/>
  <c r="AQ190" i="1"/>
  <c r="AN190" i="1"/>
  <c r="AE190" i="1"/>
  <c r="Y190" i="1"/>
  <c r="W190" i="1"/>
  <c r="AA190" i="1" s="1"/>
  <c r="AQ189" i="1"/>
  <c r="AN189" i="1"/>
  <c r="AE189" i="1"/>
  <c r="AA189" i="1"/>
  <c r="Y189" i="1"/>
  <c r="W189" i="1"/>
  <c r="AQ188" i="1"/>
  <c r="AN188" i="1"/>
  <c r="AE188" i="1"/>
  <c r="Y188" i="1"/>
  <c r="W188" i="1"/>
  <c r="AA188" i="1" s="1"/>
  <c r="AQ187" i="1"/>
  <c r="AN187" i="1"/>
  <c r="AE187" i="1"/>
  <c r="AA187" i="1"/>
  <c r="Y187" i="1"/>
  <c r="W187" i="1"/>
  <c r="AQ186" i="1"/>
  <c r="AN186" i="1"/>
  <c r="AE186" i="1"/>
  <c r="Y186" i="1"/>
  <c r="W186" i="1"/>
  <c r="AA186" i="1" s="1"/>
  <c r="AQ185" i="1"/>
  <c r="AN185" i="1"/>
  <c r="AE185" i="1"/>
  <c r="AA185" i="1"/>
  <c r="Y185" i="1"/>
  <c r="W185" i="1"/>
  <c r="AQ184" i="1"/>
  <c r="AN184" i="1"/>
  <c r="AE184" i="1"/>
  <c r="Y184" i="1"/>
  <c r="W184" i="1"/>
  <c r="AA184" i="1" s="1"/>
  <c r="AQ183" i="1"/>
  <c r="AN183" i="1"/>
  <c r="AE183" i="1"/>
  <c r="Y183" i="1"/>
  <c r="W183" i="1"/>
  <c r="AA183" i="1" s="1"/>
  <c r="AB183" i="1" s="1"/>
  <c r="AQ182" i="1"/>
  <c r="AN182" i="1"/>
  <c r="AE182" i="1"/>
  <c r="Y182" i="1"/>
  <c r="W182" i="1"/>
  <c r="AQ181" i="1"/>
  <c r="AN181" i="1"/>
  <c r="AE181" i="1"/>
  <c r="Y181" i="1"/>
  <c r="W181" i="1"/>
  <c r="AQ180" i="1"/>
  <c r="AN180" i="1"/>
  <c r="AE180" i="1"/>
  <c r="AB180" i="1"/>
  <c r="Y180" i="1"/>
  <c r="W180" i="1"/>
  <c r="AA180" i="1" s="1"/>
  <c r="AQ179" i="1"/>
  <c r="AN179" i="1"/>
  <c r="AE179" i="1"/>
  <c r="Y179" i="1"/>
  <c r="W179" i="1"/>
  <c r="AA179" i="1" s="1"/>
  <c r="AB179" i="1" s="1"/>
  <c r="AQ178" i="1"/>
  <c r="AN178" i="1"/>
  <c r="AE178" i="1"/>
  <c r="Y178" i="1"/>
  <c r="W178" i="1"/>
  <c r="AQ177" i="1"/>
  <c r="AN177" i="1"/>
  <c r="AE177" i="1"/>
  <c r="Y177" i="1"/>
  <c r="W177" i="1"/>
  <c r="AQ176" i="1"/>
  <c r="AN176" i="1"/>
  <c r="AE176" i="1"/>
  <c r="AB176" i="1"/>
  <c r="Y176" i="1"/>
  <c r="W176" i="1"/>
  <c r="AA176" i="1" s="1"/>
  <c r="AQ175" i="1"/>
  <c r="AN175" i="1"/>
  <c r="AE175" i="1"/>
  <c r="Y175" i="1"/>
  <c r="W175" i="1"/>
  <c r="AA175" i="1" s="1"/>
  <c r="AB175" i="1" s="1"/>
  <c r="AQ174" i="1"/>
  <c r="AN174" i="1"/>
  <c r="AE174" i="1"/>
  <c r="Y174" i="1"/>
  <c r="W174" i="1"/>
  <c r="AQ173" i="1"/>
  <c r="AN173" i="1"/>
  <c r="AE173" i="1"/>
  <c r="Y173" i="1"/>
  <c r="W173" i="1"/>
  <c r="AQ172" i="1"/>
  <c r="AN172" i="1"/>
  <c r="AE172" i="1"/>
  <c r="AB172" i="1"/>
  <c r="Y172" i="1"/>
  <c r="W172" i="1"/>
  <c r="AA172" i="1" s="1"/>
  <c r="AQ171" i="1"/>
  <c r="AN171" i="1"/>
  <c r="AE171" i="1"/>
  <c r="Y171" i="1"/>
  <c r="W171" i="1"/>
  <c r="AA171" i="1" s="1"/>
  <c r="AB171" i="1" s="1"/>
  <c r="AQ170" i="1"/>
  <c r="AN170" i="1"/>
  <c r="AE170" i="1"/>
  <c r="Y170" i="1"/>
  <c r="W170" i="1"/>
  <c r="AQ169" i="1"/>
  <c r="AN169" i="1"/>
  <c r="AE169" i="1"/>
  <c r="Y169" i="1"/>
  <c r="W169" i="1"/>
  <c r="AQ168" i="1"/>
  <c r="AN168" i="1"/>
  <c r="AE168" i="1"/>
  <c r="AB168" i="1"/>
  <c r="Y168" i="1"/>
  <c r="W168" i="1"/>
  <c r="AA168" i="1" s="1"/>
  <c r="AQ167" i="1"/>
  <c r="AN167" i="1"/>
  <c r="AE167" i="1"/>
  <c r="Y167" i="1"/>
  <c r="W167" i="1"/>
  <c r="AA167" i="1" s="1"/>
  <c r="AB167" i="1" s="1"/>
  <c r="AQ166" i="1"/>
  <c r="AN166" i="1"/>
  <c r="AE166" i="1"/>
  <c r="Y166" i="1"/>
  <c r="W166" i="1"/>
  <c r="AQ165" i="1"/>
  <c r="AN165" i="1"/>
  <c r="AE165" i="1"/>
  <c r="Y165" i="1"/>
  <c r="W165" i="1"/>
  <c r="AQ164" i="1"/>
  <c r="AN164" i="1"/>
  <c r="AE164" i="1"/>
  <c r="AB164" i="1"/>
  <c r="Y164" i="1"/>
  <c r="W164" i="1"/>
  <c r="AA164" i="1" s="1"/>
  <c r="AQ163" i="1"/>
  <c r="AN163" i="1"/>
  <c r="AE163" i="1"/>
  <c r="Y163" i="1"/>
  <c r="W163" i="1"/>
  <c r="AA163" i="1" s="1"/>
  <c r="AB163" i="1" s="1"/>
  <c r="AQ162" i="1"/>
  <c r="AN162" i="1"/>
  <c r="AE162" i="1"/>
  <c r="Y162" i="1"/>
  <c r="W162" i="1"/>
  <c r="AQ161" i="1"/>
  <c r="AN161" i="1"/>
  <c r="AE161" i="1"/>
  <c r="Y161" i="1"/>
  <c r="W161" i="1"/>
  <c r="AQ160" i="1"/>
  <c r="AN160" i="1"/>
  <c r="AE160" i="1"/>
  <c r="AB160" i="1"/>
  <c r="Y160" i="1"/>
  <c r="W160" i="1"/>
  <c r="AA160" i="1" s="1"/>
  <c r="AQ159" i="1"/>
  <c r="AN159" i="1"/>
  <c r="AE159" i="1"/>
  <c r="Y159" i="1"/>
  <c r="W159" i="1"/>
  <c r="AA159" i="1" s="1"/>
  <c r="AB159" i="1" s="1"/>
  <c r="AQ158" i="1"/>
  <c r="AN158" i="1"/>
  <c r="AE158" i="1"/>
  <c r="Y158" i="1"/>
  <c r="W158" i="1"/>
  <c r="AQ157" i="1"/>
  <c r="AN157" i="1"/>
  <c r="AE157" i="1"/>
  <c r="Y157" i="1"/>
  <c r="W157" i="1"/>
  <c r="AQ156" i="1"/>
  <c r="AN156" i="1"/>
  <c r="AE156" i="1"/>
  <c r="AB156" i="1"/>
  <c r="Y156" i="1"/>
  <c r="W156" i="1"/>
  <c r="AA156" i="1" s="1"/>
  <c r="AQ155" i="1"/>
  <c r="AN155" i="1"/>
  <c r="AE155" i="1"/>
  <c r="Y155" i="1"/>
  <c r="W155" i="1"/>
  <c r="AA155" i="1" s="1"/>
  <c r="AB155" i="1" s="1"/>
  <c r="AQ154" i="1"/>
  <c r="AN154" i="1"/>
  <c r="AE154" i="1"/>
  <c r="Y154" i="1"/>
  <c r="W154" i="1"/>
  <c r="AQ153" i="1"/>
  <c r="AN153" i="1"/>
  <c r="AE153" i="1"/>
  <c r="Y153" i="1"/>
  <c r="W153" i="1"/>
  <c r="AQ152" i="1"/>
  <c r="AN152" i="1"/>
  <c r="AE152" i="1"/>
  <c r="AB152" i="1"/>
  <c r="Y152" i="1"/>
  <c r="W152" i="1"/>
  <c r="AA152" i="1" s="1"/>
  <c r="AQ151" i="1"/>
  <c r="AN151" i="1"/>
  <c r="AE151" i="1"/>
  <c r="Y151" i="1"/>
  <c r="W151" i="1"/>
  <c r="AA151" i="1" s="1"/>
  <c r="AB151" i="1" s="1"/>
  <c r="AQ150" i="1"/>
  <c r="AN150" i="1"/>
  <c r="AE150" i="1"/>
  <c r="Y150" i="1"/>
  <c r="W150" i="1"/>
  <c r="AQ149" i="1"/>
  <c r="AN149" i="1"/>
  <c r="AE149" i="1"/>
  <c r="Y149" i="1"/>
  <c r="W149" i="1"/>
  <c r="AQ148" i="1"/>
  <c r="AN148" i="1"/>
  <c r="AE148" i="1"/>
  <c r="AB148" i="1"/>
  <c r="Y148" i="1"/>
  <c r="W148" i="1"/>
  <c r="AA148" i="1" s="1"/>
  <c r="AQ147" i="1"/>
  <c r="AN147" i="1"/>
  <c r="AE147" i="1"/>
  <c r="Y147" i="1"/>
  <c r="W147" i="1"/>
  <c r="AA147" i="1" s="1"/>
  <c r="AB147" i="1" s="1"/>
  <c r="AQ146" i="1"/>
  <c r="AN146" i="1"/>
  <c r="AE146" i="1"/>
  <c r="Y146" i="1"/>
  <c r="W146" i="1"/>
  <c r="AQ145" i="1"/>
  <c r="AN145" i="1"/>
  <c r="AE145" i="1"/>
  <c r="Y145" i="1"/>
  <c r="W145" i="1"/>
  <c r="AQ144" i="1"/>
  <c r="AN144" i="1"/>
  <c r="AE144" i="1"/>
  <c r="AB144" i="1"/>
  <c r="Y144" i="1"/>
  <c r="W144" i="1"/>
  <c r="AA144" i="1" s="1"/>
  <c r="AQ143" i="1"/>
  <c r="AN143" i="1"/>
  <c r="AE143" i="1"/>
  <c r="Y143" i="1"/>
  <c r="W143" i="1"/>
  <c r="AA143" i="1" s="1"/>
  <c r="AB143" i="1" s="1"/>
  <c r="AQ142" i="1"/>
  <c r="AN142" i="1"/>
  <c r="AE142" i="1"/>
  <c r="Y142" i="1"/>
  <c r="W142" i="1"/>
  <c r="AQ141" i="1"/>
  <c r="AN141" i="1"/>
  <c r="AE141" i="1"/>
  <c r="Y141" i="1"/>
  <c r="W141" i="1"/>
  <c r="AQ140" i="1"/>
  <c r="AN140" i="1"/>
  <c r="AE140" i="1"/>
  <c r="AB140" i="1"/>
  <c r="Y140" i="1"/>
  <c r="W140" i="1"/>
  <c r="AA140" i="1" s="1"/>
  <c r="AQ139" i="1"/>
  <c r="AN139" i="1"/>
  <c r="AE139" i="1"/>
  <c r="Y139" i="1"/>
  <c r="W139" i="1"/>
  <c r="AA139" i="1" s="1"/>
  <c r="AB139" i="1" s="1"/>
  <c r="AQ138" i="1"/>
  <c r="AN138" i="1"/>
  <c r="AE138" i="1"/>
  <c r="Y138" i="1"/>
  <c r="W138" i="1"/>
  <c r="AQ137" i="1"/>
  <c r="AN137" i="1"/>
  <c r="AE137" i="1"/>
  <c r="Y137" i="1"/>
  <c r="W137" i="1"/>
  <c r="AQ136" i="1"/>
  <c r="AN136" i="1"/>
  <c r="AE136" i="1"/>
  <c r="AB136" i="1"/>
  <c r="Y136" i="1"/>
  <c r="W136" i="1"/>
  <c r="AA136" i="1" s="1"/>
  <c r="AQ135" i="1"/>
  <c r="AN135" i="1"/>
  <c r="AE135" i="1"/>
  <c r="Y135" i="1"/>
  <c r="W135" i="1"/>
  <c r="AA135" i="1" s="1"/>
  <c r="AB135" i="1" s="1"/>
  <c r="AQ134" i="1"/>
  <c r="AN134" i="1"/>
  <c r="AE134" i="1"/>
  <c r="Y134" i="1"/>
  <c r="W134" i="1"/>
  <c r="AQ133" i="1"/>
  <c r="AN133" i="1"/>
  <c r="AE133" i="1"/>
  <c r="Y133" i="1"/>
  <c r="W133" i="1"/>
  <c r="AQ132" i="1"/>
  <c r="AN132" i="1"/>
  <c r="AE132" i="1"/>
  <c r="AB132" i="1"/>
  <c r="Y132" i="1"/>
  <c r="W132" i="1"/>
  <c r="AA132" i="1" s="1"/>
  <c r="AQ131" i="1"/>
  <c r="AN131" i="1"/>
  <c r="AE131" i="1"/>
  <c r="Y131" i="1"/>
  <c r="W131" i="1"/>
  <c r="AA131" i="1" s="1"/>
  <c r="AB131" i="1" s="1"/>
  <c r="AQ130" i="1"/>
  <c r="AN130" i="1"/>
  <c r="AE130" i="1"/>
  <c r="Y130" i="1"/>
  <c r="W130" i="1"/>
  <c r="AQ129" i="1"/>
  <c r="AN129" i="1"/>
  <c r="AE129" i="1"/>
  <c r="Y129" i="1"/>
  <c r="W129" i="1"/>
  <c r="AQ128" i="1"/>
  <c r="AN128" i="1"/>
  <c r="AE128" i="1"/>
  <c r="AB128" i="1"/>
  <c r="Y128" i="1"/>
  <c r="W128" i="1"/>
  <c r="AA128" i="1" s="1"/>
  <c r="AQ127" i="1"/>
  <c r="AN127" i="1"/>
  <c r="AE127" i="1"/>
  <c r="Y127" i="1"/>
  <c r="W127" i="1"/>
  <c r="AA127" i="1" s="1"/>
  <c r="AB127" i="1" s="1"/>
  <c r="AQ126" i="1"/>
  <c r="AN126" i="1"/>
  <c r="AE126" i="1"/>
  <c r="Y126" i="1"/>
  <c r="W126" i="1"/>
  <c r="AQ125" i="1"/>
  <c r="AN125" i="1"/>
  <c r="AE125" i="1"/>
  <c r="Y125" i="1"/>
  <c r="W125" i="1"/>
  <c r="AA125" i="1" s="1"/>
  <c r="AQ124" i="1"/>
  <c r="AN124" i="1"/>
  <c r="AE124" i="1"/>
  <c r="AA124" i="1"/>
  <c r="Y124" i="1"/>
  <c r="W124" i="1"/>
  <c r="AQ123" i="1"/>
  <c r="AN123" i="1"/>
  <c r="AE123" i="1"/>
  <c r="Y123" i="1"/>
  <c r="W123" i="1"/>
  <c r="AA123" i="1" s="1"/>
  <c r="AQ122" i="1"/>
  <c r="AN122" i="1"/>
  <c r="AE122" i="1"/>
  <c r="AA122" i="1"/>
  <c r="Y122" i="1"/>
  <c r="W122" i="1"/>
  <c r="AQ121" i="1"/>
  <c r="AN121" i="1"/>
  <c r="AE121" i="1"/>
  <c r="Y121" i="1"/>
  <c r="W121" i="1"/>
  <c r="AA121" i="1" s="1"/>
  <c r="AQ120" i="1"/>
  <c r="AN120" i="1"/>
  <c r="AE120" i="1"/>
  <c r="AA120" i="1"/>
  <c r="Y120" i="1"/>
  <c r="W120" i="1"/>
  <c r="AQ119" i="1"/>
  <c r="AN119" i="1"/>
  <c r="AE119" i="1"/>
  <c r="Y119" i="1"/>
  <c r="W119" i="1"/>
  <c r="AA119" i="1" s="1"/>
  <c r="AQ118" i="1"/>
  <c r="AN118" i="1"/>
  <c r="AE118" i="1"/>
  <c r="Y118" i="1"/>
  <c r="W118" i="1"/>
  <c r="AA118" i="1" s="1"/>
  <c r="AQ117" i="1"/>
  <c r="AN117" i="1"/>
  <c r="AE117" i="1"/>
  <c r="Y117" i="1"/>
  <c r="W117" i="1"/>
  <c r="AA117" i="1" s="1"/>
  <c r="AQ116" i="1"/>
  <c r="AN116" i="1"/>
  <c r="AE116" i="1"/>
  <c r="Y116" i="1"/>
  <c r="W116" i="1"/>
  <c r="AA116" i="1" s="1"/>
  <c r="AQ115" i="1"/>
  <c r="AN115" i="1"/>
  <c r="AE115" i="1"/>
  <c r="Y115" i="1"/>
  <c r="W115" i="1"/>
  <c r="AA115" i="1" s="1"/>
  <c r="AQ114" i="1"/>
  <c r="AN114" i="1"/>
  <c r="AE114" i="1"/>
  <c r="Y114" i="1"/>
  <c r="W114" i="1"/>
  <c r="AA114" i="1" s="1"/>
  <c r="AQ113" i="1"/>
  <c r="AN113" i="1"/>
  <c r="AE113" i="1"/>
  <c r="Y113" i="1"/>
  <c r="W113" i="1"/>
  <c r="AA113" i="1" s="1"/>
  <c r="AQ112" i="1"/>
  <c r="AN112" i="1"/>
  <c r="AE112" i="1"/>
  <c r="Y112" i="1"/>
  <c r="W112" i="1"/>
  <c r="AA112" i="1" s="1"/>
  <c r="AQ111" i="1"/>
  <c r="AN111" i="1"/>
  <c r="AE111" i="1"/>
  <c r="Y111" i="1"/>
  <c r="W111" i="1"/>
  <c r="AA111" i="1" s="1"/>
  <c r="AQ110" i="1"/>
  <c r="AN110" i="1"/>
  <c r="AE110" i="1"/>
  <c r="Y110" i="1"/>
  <c r="W110" i="1"/>
  <c r="AA110" i="1" s="1"/>
  <c r="AQ109" i="1"/>
  <c r="AN109" i="1"/>
  <c r="AE109" i="1"/>
  <c r="Y109" i="1"/>
  <c r="W109" i="1"/>
  <c r="AA109" i="1" s="1"/>
  <c r="AQ108" i="1"/>
  <c r="AN108" i="1"/>
  <c r="AE108" i="1"/>
  <c r="Y108" i="1"/>
  <c r="W108" i="1"/>
  <c r="AA108" i="1" s="1"/>
  <c r="AQ107" i="1"/>
  <c r="AN107" i="1"/>
  <c r="AE107" i="1"/>
  <c r="Y107" i="1"/>
  <c r="W107" i="1"/>
  <c r="AA107" i="1" s="1"/>
  <c r="AQ106" i="1"/>
  <c r="AN106" i="1"/>
  <c r="AE106" i="1"/>
  <c r="Y106" i="1"/>
  <c r="W106" i="1"/>
  <c r="AA106" i="1" s="1"/>
  <c r="AQ105" i="1"/>
  <c r="AN105" i="1"/>
  <c r="AE105" i="1"/>
  <c r="Y105" i="1"/>
  <c r="W105" i="1"/>
  <c r="AA105" i="1" s="1"/>
  <c r="AQ104" i="1"/>
  <c r="AN104" i="1"/>
  <c r="AE104" i="1"/>
  <c r="Y104" i="1"/>
  <c r="W104" i="1"/>
  <c r="AA104" i="1" s="1"/>
  <c r="AQ103" i="1"/>
  <c r="AN103" i="1"/>
  <c r="AE103" i="1"/>
  <c r="Y103" i="1"/>
  <c r="W103" i="1"/>
  <c r="AA103" i="1" s="1"/>
  <c r="AQ102" i="1"/>
  <c r="AN102" i="1"/>
  <c r="AE102" i="1"/>
  <c r="Y102" i="1"/>
  <c r="W102" i="1"/>
  <c r="AA102" i="1" s="1"/>
  <c r="AQ101" i="1"/>
  <c r="AN101" i="1"/>
  <c r="AE101" i="1"/>
  <c r="Y101" i="1"/>
  <c r="W101" i="1"/>
  <c r="AA101" i="1" s="1"/>
  <c r="AQ100" i="1"/>
  <c r="AN100" i="1"/>
  <c r="AE100" i="1"/>
  <c r="Y100" i="1"/>
  <c r="W100" i="1"/>
  <c r="AA100" i="1" s="1"/>
  <c r="AQ99" i="1"/>
  <c r="AN99" i="1"/>
  <c r="AE99" i="1"/>
  <c r="Y99" i="1"/>
  <c r="W99" i="1"/>
  <c r="AA99" i="1" s="1"/>
  <c r="AQ98" i="1"/>
  <c r="AN98" i="1"/>
  <c r="AE98" i="1"/>
  <c r="Y98" i="1"/>
  <c r="W98" i="1"/>
  <c r="AA98" i="1" s="1"/>
  <c r="AQ97" i="1"/>
  <c r="AN97" i="1"/>
  <c r="AE97" i="1"/>
  <c r="Y97" i="1"/>
  <c r="W97" i="1"/>
  <c r="AA97" i="1" s="1"/>
  <c r="AQ96" i="1"/>
  <c r="AN96" i="1"/>
  <c r="AE96" i="1"/>
  <c r="Y96" i="1"/>
  <c r="W96" i="1"/>
  <c r="AA96" i="1" s="1"/>
  <c r="AQ95" i="1"/>
  <c r="AN95" i="1"/>
  <c r="AE95" i="1"/>
  <c r="Y95" i="1"/>
  <c r="W95" i="1"/>
  <c r="AA95" i="1" s="1"/>
  <c r="AQ94" i="1"/>
  <c r="AN94" i="1"/>
  <c r="AE94" i="1"/>
  <c r="Y94" i="1"/>
  <c r="W94" i="1"/>
  <c r="AA94" i="1" s="1"/>
  <c r="AQ93" i="1"/>
  <c r="AN93" i="1"/>
  <c r="AE93" i="1"/>
  <c r="Y93" i="1"/>
  <c r="W93" i="1"/>
  <c r="AA93" i="1" s="1"/>
  <c r="AQ92" i="1"/>
  <c r="AN92" i="1"/>
  <c r="AE92" i="1"/>
  <c r="Y92" i="1"/>
  <c r="W92" i="1"/>
  <c r="AA92" i="1" s="1"/>
  <c r="AQ91" i="1"/>
  <c r="AN91" i="1"/>
  <c r="AE91" i="1"/>
  <c r="Y91" i="1"/>
  <c r="W91" i="1"/>
  <c r="AA91" i="1" s="1"/>
  <c r="AQ90" i="1"/>
  <c r="AN90" i="1"/>
  <c r="AE90" i="1"/>
  <c r="Y90" i="1"/>
  <c r="W90" i="1"/>
  <c r="AA90" i="1" s="1"/>
  <c r="AQ89" i="1"/>
  <c r="AN89" i="1"/>
  <c r="AE89" i="1"/>
  <c r="Y89" i="1"/>
  <c r="W89" i="1"/>
  <c r="AA89" i="1" s="1"/>
  <c r="AQ88" i="1"/>
  <c r="AN88" i="1"/>
  <c r="AE88" i="1"/>
  <c r="Y88" i="1"/>
  <c r="W88" i="1"/>
  <c r="AA88" i="1" s="1"/>
  <c r="AR87" i="1"/>
  <c r="AQ87" i="1"/>
  <c r="AN87" i="1"/>
  <c r="AE87" i="1"/>
  <c r="Y87" i="1"/>
  <c r="W87" i="1"/>
  <c r="AA87" i="1" s="1"/>
  <c r="AQ86" i="1"/>
  <c r="AN86" i="1"/>
  <c r="AE86" i="1"/>
  <c r="Y86" i="1"/>
  <c r="W86" i="1"/>
  <c r="AA86" i="1" s="1"/>
  <c r="AQ85" i="1"/>
  <c r="AN85" i="1"/>
  <c r="AE85" i="1"/>
  <c r="Y85" i="1"/>
  <c r="W85" i="1"/>
  <c r="AA85" i="1" s="1"/>
  <c r="AQ84" i="1"/>
  <c r="AN84" i="1"/>
  <c r="AE84" i="1"/>
  <c r="Y84" i="1"/>
  <c r="W84" i="1"/>
  <c r="AA84" i="1" s="1"/>
  <c r="AQ83" i="1"/>
  <c r="AN83" i="1"/>
  <c r="AE83" i="1"/>
  <c r="Y83" i="1"/>
  <c r="W83" i="1"/>
  <c r="AA83" i="1" s="1"/>
  <c r="AQ82" i="1"/>
  <c r="AN82" i="1"/>
  <c r="AE82" i="1"/>
  <c r="Y82" i="1"/>
  <c r="W82" i="1"/>
  <c r="AA82" i="1" s="1"/>
  <c r="AQ81" i="1"/>
  <c r="AN81" i="1"/>
  <c r="AE81" i="1"/>
  <c r="Y81" i="1"/>
  <c r="W81" i="1"/>
  <c r="AA81" i="1" s="1"/>
  <c r="AQ80" i="1"/>
  <c r="AN80" i="1"/>
  <c r="AE80" i="1"/>
  <c r="Y80" i="1"/>
  <c r="W80" i="1"/>
  <c r="AA80" i="1" s="1"/>
  <c r="AQ79" i="1"/>
  <c r="AN79" i="1"/>
  <c r="AE79" i="1"/>
  <c r="Y79" i="1"/>
  <c r="W79" i="1"/>
  <c r="AA79" i="1" s="1"/>
  <c r="AR78" i="1"/>
  <c r="AQ78" i="1"/>
  <c r="AN78" i="1"/>
  <c r="AE78" i="1"/>
  <c r="Y78" i="1"/>
  <c r="W78" i="1"/>
  <c r="AA78" i="1" s="1"/>
  <c r="AQ77" i="1"/>
  <c r="AN77" i="1"/>
  <c r="AE77" i="1"/>
  <c r="Y77" i="1"/>
  <c r="W77" i="1"/>
  <c r="AA77" i="1" s="1"/>
  <c r="AQ76" i="1"/>
  <c r="AN76" i="1"/>
  <c r="AE76" i="1"/>
  <c r="Y76" i="1"/>
  <c r="W76" i="1"/>
  <c r="AA76" i="1" s="1"/>
  <c r="AQ75" i="1"/>
  <c r="AN75" i="1"/>
  <c r="AE75" i="1"/>
  <c r="Y75" i="1"/>
  <c r="W75" i="1"/>
  <c r="AA75" i="1" s="1"/>
  <c r="AQ74" i="1"/>
  <c r="AN74" i="1"/>
  <c r="AE74" i="1"/>
  <c r="Y74" i="1"/>
  <c r="W74" i="1"/>
  <c r="AA74" i="1" s="1"/>
  <c r="AQ73" i="1"/>
  <c r="AN73" i="1"/>
  <c r="AE73" i="1"/>
  <c r="Y73" i="1"/>
  <c r="AA73" i="1" s="1"/>
  <c r="W73" i="1"/>
  <c r="AQ72" i="1"/>
  <c r="AN72" i="1"/>
  <c r="AE72" i="1"/>
  <c r="Y72" i="1"/>
  <c r="W72" i="1"/>
  <c r="AA72" i="1" s="1"/>
  <c r="AQ71" i="1"/>
  <c r="AN71" i="1"/>
  <c r="AE71" i="1"/>
  <c r="Y71" i="1"/>
  <c r="AA71" i="1" s="1"/>
  <c r="W71" i="1"/>
  <c r="AQ70" i="1"/>
  <c r="AN70" i="1"/>
  <c r="AE70" i="1"/>
  <c r="Y70" i="1"/>
  <c r="W70" i="1"/>
  <c r="AA70" i="1" s="1"/>
  <c r="AQ69" i="1"/>
  <c r="AN69" i="1"/>
  <c r="AE69" i="1"/>
  <c r="Y69" i="1"/>
  <c r="AA69" i="1" s="1"/>
  <c r="W69" i="1"/>
  <c r="AQ68" i="1"/>
  <c r="AN68" i="1"/>
  <c r="AE68" i="1"/>
  <c r="Y68" i="1"/>
  <c r="W68" i="1"/>
  <c r="AA68" i="1" s="1"/>
  <c r="AQ67" i="1"/>
  <c r="AN67" i="1"/>
  <c r="AE67" i="1"/>
  <c r="Y67" i="1"/>
  <c r="AA67" i="1" s="1"/>
  <c r="W67" i="1"/>
  <c r="AQ66" i="1"/>
  <c r="AN66" i="1"/>
  <c r="AE66" i="1"/>
  <c r="Y66" i="1"/>
  <c r="W66" i="1"/>
  <c r="AA66" i="1" s="1"/>
  <c r="AQ65" i="1"/>
  <c r="AN65" i="1"/>
  <c r="AE65" i="1"/>
  <c r="Y65" i="1"/>
  <c r="AA65" i="1" s="1"/>
  <c r="W65" i="1"/>
  <c r="AQ64" i="1"/>
  <c r="AN64" i="1"/>
  <c r="AE64" i="1"/>
  <c r="Y64" i="1"/>
  <c r="W64" i="1"/>
  <c r="AA64" i="1" s="1"/>
  <c r="AQ63" i="1"/>
  <c r="AN63" i="1"/>
  <c r="AE63" i="1"/>
  <c r="Y63" i="1"/>
  <c r="AA63" i="1" s="1"/>
  <c r="W63" i="1"/>
  <c r="AQ62" i="1"/>
  <c r="AN62" i="1"/>
  <c r="AE62" i="1"/>
  <c r="Y62" i="1"/>
  <c r="W62" i="1"/>
  <c r="AA62" i="1" s="1"/>
  <c r="AQ61" i="1"/>
  <c r="AN61" i="1"/>
  <c r="AE61" i="1"/>
  <c r="Y61" i="1"/>
  <c r="AA61" i="1" s="1"/>
  <c r="W61" i="1"/>
  <c r="AQ60" i="1"/>
  <c r="AN60" i="1"/>
  <c r="AE60" i="1"/>
  <c r="Y60" i="1"/>
  <c r="W60" i="1"/>
  <c r="AA60" i="1" s="1"/>
  <c r="AQ59" i="1"/>
  <c r="AN59" i="1"/>
  <c r="AE59" i="1"/>
  <c r="Y59" i="1"/>
  <c r="AA59" i="1" s="1"/>
  <c r="W59" i="1"/>
  <c r="AQ58" i="1"/>
  <c r="AN58" i="1"/>
  <c r="AE58" i="1"/>
  <c r="Y58" i="1"/>
  <c r="W58" i="1"/>
  <c r="AA58" i="1" s="1"/>
  <c r="AQ57" i="1"/>
  <c r="AN57" i="1"/>
  <c r="AE57" i="1"/>
  <c r="Y57" i="1"/>
  <c r="AA57" i="1" s="1"/>
  <c r="W57" i="1"/>
  <c r="AQ56" i="1"/>
  <c r="AN56" i="1"/>
  <c r="AE56" i="1"/>
  <c r="Y56" i="1"/>
  <c r="W56" i="1"/>
  <c r="AA56" i="1" s="1"/>
  <c r="AQ55" i="1"/>
  <c r="AN55" i="1"/>
  <c r="AE55" i="1"/>
  <c r="Y55" i="1"/>
  <c r="AA55" i="1" s="1"/>
  <c r="W55" i="1"/>
  <c r="AQ54" i="1"/>
  <c r="AN54" i="1"/>
  <c r="AE54" i="1"/>
  <c r="Y54" i="1"/>
  <c r="W54" i="1"/>
  <c r="AA54" i="1" s="1"/>
  <c r="AQ53" i="1"/>
  <c r="AN53" i="1"/>
  <c r="AE53" i="1"/>
  <c r="Y53" i="1"/>
  <c r="AA53" i="1" s="1"/>
  <c r="W53" i="1"/>
  <c r="AQ52" i="1"/>
  <c r="AN52" i="1"/>
  <c r="AE52" i="1"/>
  <c r="Y52" i="1"/>
  <c r="W52" i="1"/>
  <c r="AA52" i="1" s="1"/>
  <c r="AQ51" i="1"/>
  <c r="AN51" i="1"/>
  <c r="AE51" i="1"/>
  <c r="Y51" i="1"/>
  <c r="AA51" i="1" s="1"/>
  <c r="W51" i="1"/>
  <c r="AQ50" i="1"/>
  <c r="AN50" i="1"/>
  <c r="AE50" i="1"/>
  <c r="Y50" i="1"/>
  <c r="W50" i="1"/>
  <c r="AA50" i="1" s="1"/>
  <c r="AQ49" i="1"/>
  <c r="AN49" i="1"/>
  <c r="AE49" i="1"/>
  <c r="Y49" i="1"/>
  <c r="AA49" i="1" s="1"/>
  <c r="W49" i="1"/>
  <c r="AQ48" i="1"/>
  <c r="AN48" i="1"/>
  <c r="AE48" i="1"/>
  <c r="Y48" i="1"/>
  <c r="W48" i="1"/>
  <c r="AA48" i="1" s="1"/>
  <c r="AQ47" i="1"/>
  <c r="AN47" i="1"/>
  <c r="AE47" i="1"/>
  <c r="Y47" i="1"/>
  <c r="AA47" i="1" s="1"/>
  <c r="W47" i="1"/>
  <c r="AQ46" i="1"/>
  <c r="AN46" i="1"/>
  <c r="AE46" i="1"/>
  <c r="Y46" i="1"/>
  <c r="W46" i="1"/>
  <c r="AA46" i="1" s="1"/>
  <c r="AQ45" i="1"/>
  <c r="AN45" i="1"/>
  <c r="AE45" i="1"/>
  <c r="Y45" i="1"/>
  <c r="AA45" i="1" s="1"/>
  <c r="W45" i="1"/>
  <c r="AQ44" i="1"/>
  <c r="AN44" i="1"/>
  <c r="AE44" i="1"/>
  <c r="Y44" i="1"/>
  <c r="W44" i="1"/>
  <c r="AA44" i="1" s="1"/>
  <c r="AQ43" i="1"/>
  <c r="AN43" i="1"/>
  <c r="AE43" i="1"/>
  <c r="Y43" i="1"/>
  <c r="AA43" i="1" s="1"/>
  <c r="W43" i="1"/>
  <c r="AQ42" i="1"/>
  <c r="AN42" i="1"/>
  <c r="AE42" i="1"/>
  <c r="Y42" i="1"/>
  <c r="W42" i="1"/>
  <c r="AA42" i="1" s="1"/>
  <c r="AQ41" i="1"/>
  <c r="AN41" i="1"/>
  <c r="AE41" i="1"/>
  <c r="Y41" i="1"/>
  <c r="AA41" i="1" s="1"/>
  <c r="W41" i="1"/>
  <c r="AQ40" i="1"/>
  <c r="AN40" i="1"/>
  <c r="AE40" i="1"/>
  <c r="Y40" i="1"/>
  <c r="W40" i="1"/>
  <c r="AA40" i="1" s="1"/>
  <c r="AQ39" i="1"/>
  <c r="AN39" i="1"/>
  <c r="AE39" i="1"/>
  <c r="Y39" i="1"/>
  <c r="AA39" i="1" s="1"/>
  <c r="W39" i="1"/>
  <c r="AQ38" i="1"/>
  <c r="AN38" i="1"/>
  <c r="AE38" i="1"/>
  <c r="Y38" i="1"/>
  <c r="W38" i="1"/>
  <c r="AA38" i="1" s="1"/>
  <c r="AQ37" i="1"/>
  <c r="AN37" i="1"/>
  <c r="AE37" i="1"/>
  <c r="Y37" i="1"/>
  <c r="AA37" i="1" s="1"/>
  <c r="W37" i="1"/>
  <c r="AQ36" i="1"/>
  <c r="AN36" i="1"/>
  <c r="AE36" i="1"/>
  <c r="Y36" i="1"/>
  <c r="W36" i="1"/>
  <c r="AA36" i="1" s="1"/>
  <c r="AQ35" i="1"/>
  <c r="AN35" i="1"/>
  <c r="AE35" i="1"/>
  <c r="Y35" i="1"/>
  <c r="AA35" i="1" s="1"/>
  <c r="W35" i="1"/>
  <c r="AQ34" i="1"/>
  <c r="AN34" i="1"/>
  <c r="AE34" i="1"/>
  <c r="Y34" i="1"/>
  <c r="W34" i="1"/>
  <c r="AA34" i="1" s="1"/>
  <c r="AQ33" i="1"/>
  <c r="AN33" i="1"/>
  <c r="AE33" i="1"/>
  <c r="Y33" i="1"/>
  <c r="AA33" i="1" s="1"/>
  <c r="W33" i="1"/>
  <c r="AQ32" i="1"/>
  <c r="AN32" i="1"/>
  <c r="AE32" i="1"/>
  <c r="Y32" i="1"/>
  <c r="W32" i="1"/>
  <c r="AA32" i="1" s="1"/>
  <c r="AQ31" i="1"/>
  <c r="AN31" i="1"/>
  <c r="AE31" i="1"/>
  <c r="Y31" i="1"/>
  <c r="AA31" i="1" s="1"/>
  <c r="W31" i="1"/>
  <c r="AQ30" i="1"/>
  <c r="AN30" i="1"/>
  <c r="AE30" i="1"/>
  <c r="Y30" i="1"/>
  <c r="W30" i="1"/>
  <c r="AA30" i="1" s="1"/>
  <c r="AQ29" i="1"/>
  <c r="AN29" i="1"/>
  <c r="AE29" i="1"/>
  <c r="Y29" i="1"/>
  <c r="AA29" i="1" s="1"/>
  <c r="W29" i="1"/>
  <c r="AQ28" i="1"/>
  <c r="AN28" i="1"/>
  <c r="AE28" i="1"/>
  <c r="Y28" i="1"/>
  <c r="W28" i="1"/>
  <c r="AA28" i="1" s="1"/>
  <c r="AQ27" i="1"/>
  <c r="AN27" i="1"/>
  <c r="AE27" i="1"/>
  <c r="Y27" i="1"/>
  <c r="AA27" i="1" s="1"/>
  <c r="W27" i="1"/>
  <c r="AQ26" i="1"/>
  <c r="AN26" i="1"/>
  <c r="AE26" i="1"/>
  <c r="Y26" i="1"/>
  <c r="W26" i="1"/>
  <c r="AA26" i="1" s="1"/>
  <c r="AQ25" i="1"/>
  <c r="AN25" i="1"/>
  <c r="AE25" i="1"/>
  <c r="Y25" i="1"/>
  <c r="AA25" i="1" s="1"/>
  <c r="W25" i="1"/>
  <c r="AQ24" i="1"/>
  <c r="AN24" i="1"/>
  <c r="AE24" i="1"/>
  <c r="Y24" i="1"/>
  <c r="W24" i="1"/>
  <c r="AA24" i="1" s="1"/>
  <c r="AQ23" i="1"/>
  <c r="AN23" i="1"/>
  <c r="AE23" i="1"/>
  <c r="Y23" i="1"/>
  <c r="AA23" i="1" s="1"/>
  <c r="W23" i="1"/>
  <c r="AQ22" i="1"/>
  <c r="AN22" i="1"/>
  <c r="AE22" i="1"/>
  <c r="Y22" i="1"/>
  <c r="W22" i="1"/>
  <c r="AA22" i="1" s="1"/>
  <c r="AQ21" i="1"/>
  <c r="AN21" i="1"/>
  <c r="AE21" i="1"/>
  <c r="Y21" i="1"/>
  <c r="AA21" i="1" s="1"/>
  <c r="W21" i="1"/>
  <c r="AQ20" i="1"/>
  <c r="AN20" i="1"/>
  <c r="AE20" i="1"/>
  <c r="Y20" i="1"/>
  <c r="W20" i="1"/>
  <c r="AA20" i="1" s="1"/>
  <c r="AQ19" i="1"/>
  <c r="AN19" i="1"/>
  <c r="AE19" i="1"/>
  <c r="Y19" i="1"/>
  <c r="AA19" i="1" s="1"/>
  <c r="W19" i="1"/>
  <c r="AQ18" i="1"/>
  <c r="AN18" i="1"/>
  <c r="AE18" i="1"/>
  <c r="Y18" i="1"/>
  <c r="W18" i="1"/>
  <c r="AA18" i="1" s="1"/>
  <c r="AR17" i="1"/>
  <c r="AQ17" i="1"/>
  <c r="AN17" i="1"/>
  <c r="AE17" i="1"/>
  <c r="Y17" i="1"/>
  <c r="W17" i="1"/>
  <c r="AQ16" i="1"/>
  <c r="AN16" i="1"/>
  <c r="AE16" i="1"/>
  <c r="Y16" i="1"/>
  <c r="W16" i="1"/>
  <c r="AR15" i="1"/>
  <c r="AQ15" i="1"/>
  <c r="AN15" i="1"/>
  <c r="AE15" i="1"/>
  <c r="Y15" i="1"/>
  <c r="W15" i="1"/>
  <c r="AA15" i="1" s="1"/>
  <c r="AQ14" i="1"/>
  <c r="AN14" i="1"/>
  <c r="AE14" i="1"/>
  <c r="Y14" i="1"/>
  <c r="W14" i="1"/>
  <c r="AA14" i="1" s="1"/>
  <c r="AQ13" i="1"/>
  <c r="AN13" i="1"/>
  <c r="AE13" i="1"/>
  <c r="Y13" i="1"/>
  <c r="W13" i="1"/>
  <c r="AA13" i="1" s="1"/>
  <c r="AQ12" i="1"/>
  <c r="AN12" i="1"/>
  <c r="AE12" i="1"/>
  <c r="Y12" i="1"/>
  <c r="W12" i="1"/>
  <c r="AA12" i="1" s="1"/>
  <c r="AQ11" i="1"/>
  <c r="AN11" i="1"/>
  <c r="AJ11" i="1"/>
  <c r="AK11" i="1" s="1"/>
  <c r="AL11" i="1" s="1"/>
  <c r="AE11" i="1"/>
  <c r="AI11" i="1"/>
  <c r="Y11" i="1"/>
  <c r="W11" i="1"/>
  <c r="AA11" i="1" s="1"/>
  <c r="AQ10" i="1"/>
  <c r="AN10" i="1"/>
  <c r="AE10" i="1"/>
  <c r="Y10" i="1"/>
  <c r="W10" i="1"/>
  <c r="AA10" i="1" s="1"/>
  <c r="AQ9" i="1"/>
  <c r="AN9" i="1"/>
  <c r="AE9" i="1"/>
  <c r="Y9" i="1"/>
  <c r="W9" i="1"/>
  <c r="AA9" i="1" s="1"/>
  <c r="AQ8" i="1"/>
  <c r="AN8" i="1"/>
  <c r="AE8" i="1"/>
  <c r="Y8" i="1"/>
  <c r="W8" i="1"/>
  <c r="AA8" i="1" s="1"/>
  <c r="AQ7" i="1"/>
  <c r="AN7" i="1"/>
  <c r="AE7" i="1"/>
  <c r="Y7" i="1"/>
  <c r="W7" i="1"/>
  <c r="AA7" i="1" s="1"/>
  <c r="AQ6" i="1"/>
  <c r="AN6" i="1"/>
  <c r="AE6" i="1"/>
  <c r="Y6" i="1"/>
  <c r="W6" i="1"/>
  <c r="AA6" i="1" s="1"/>
  <c r="AQ5" i="1"/>
  <c r="AN5" i="1"/>
  <c r="AE5" i="1"/>
  <c r="Y5" i="1"/>
  <c r="W5" i="1"/>
  <c r="AA5" i="1" s="1"/>
  <c r="AQ4" i="1"/>
  <c r="AN4" i="1"/>
  <c r="AE4" i="1"/>
  <c r="Y4" i="1"/>
  <c r="W4" i="1"/>
  <c r="AA4" i="1" s="1"/>
  <c r="AE1" i="1"/>
  <c r="AD1" i="1"/>
  <c r="N1" i="1"/>
  <c r="M1" i="1"/>
  <c r="L1" i="1"/>
  <c r="K1" i="1"/>
  <c r="J1" i="1"/>
  <c r="I1" i="1"/>
  <c r="AB8" i="1" l="1"/>
  <c r="Z8" i="1"/>
  <c r="AB9" i="1"/>
  <c r="Z9" i="1"/>
  <c r="Z24" i="1"/>
  <c r="AB24" i="1"/>
  <c r="Z25" i="1"/>
  <c r="AB25" i="1"/>
  <c r="Z32" i="1"/>
  <c r="AB32" i="1"/>
  <c r="Z33" i="1"/>
  <c r="AB33" i="1"/>
  <c r="Z40" i="1"/>
  <c r="AB40" i="1"/>
  <c r="Z41" i="1"/>
  <c r="AB41" i="1"/>
  <c r="Z48" i="1"/>
  <c r="AB48" i="1"/>
  <c r="Z49" i="1"/>
  <c r="AB49" i="1"/>
  <c r="Z56" i="1"/>
  <c r="AB56" i="1"/>
  <c r="Z57" i="1"/>
  <c r="AB57" i="1"/>
  <c r="Z64" i="1"/>
  <c r="AB64" i="1"/>
  <c r="Z65" i="1"/>
  <c r="AB65" i="1"/>
  <c r="Z72" i="1"/>
  <c r="AB72" i="1"/>
  <c r="Z73" i="1"/>
  <c r="AB73" i="1"/>
  <c r="Z77" i="1"/>
  <c r="AB77" i="1"/>
  <c r="Z82" i="1"/>
  <c r="AB82" i="1"/>
  <c r="Z85" i="1"/>
  <c r="AB85" i="1"/>
  <c r="AB91" i="1"/>
  <c r="Z91" i="1"/>
  <c r="AB95" i="1"/>
  <c r="Z95" i="1"/>
  <c r="AB99" i="1"/>
  <c r="Z99" i="1"/>
  <c r="AB103" i="1"/>
  <c r="Z103" i="1"/>
  <c r="AB107" i="1"/>
  <c r="Z107" i="1"/>
  <c r="AB111" i="1"/>
  <c r="Z111" i="1"/>
  <c r="AB115" i="1"/>
  <c r="Z115" i="1"/>
  <c r="AB119" i="1"/>
  <c r="Z119" i="1"/>
  <c r="AB4" i="1"/>
  <c r="Z4" i="1"/>
  <c r="AB5" i="1"/>
  <c r="Z5" i="1"/>
  <c r="AB10" i="1"/>
  <c r="Z10" i="1"/>
  <c r="AB12" i="1"/>
  <c r="Z12" i="1"/>
  <c r="AB13" i="1"/>
  <c r="Z13" i="1"/>
  <c r="Z22" i="1"/>
  <c r="AB22" i="1"/>
  <c r="Z23" i="1"/>
  <c r="AB23" i="1"/>
  <c r="W442" i="1"/>
  <c r="Z30" i="1"/>
  <c r="AB30" i="1"/>
  <c r="Z31" i="1"/>
  <c r="AB31" i="1"/>
  <c r="Z38" i="1"/>
  <c r="AB38" i="1"/>
  <c r="Z39" i="1"/>
  <c r="AB39" i="1"/>
  <c r="Z46" i="1"/>
  <c r="AB46" i="1"/>
  <c r="Z47" i="1"/>
  <c r="AB47" i="1"/>
  <c r="Z54" i="1"/>
  <c r="AB54" i="1"/>
  <c r="Z55" i="1"/>
  <c r="AB55" i="1"/>
  <c r="Z62" i="1"/>
  <c r="AB62" i="1"/>
  <c r="Z63" i="1"/>
  <c r="AB63" i="1"/>
  <c r="Z70" i="1"/>
  <c r="AB70" i="1"/>
  <c r="Z71" i="1"/>
  <c r="AB71" i="1"/>
  <c r="Z75" i="1"/>
  <c r="AB75" i="1"/>
  <c r="Z78" i="1"/>
  <c r="AB78" i="1"/>
  <c r="AB80" i="1"/>
  <c r="Z80" i="1"/>
  <c r="AB83" i="1"/>
  <c r="Z83" i="1"/>
  <c r="AB88" i="1"/>
  <c r="Z88" i="1"/>
  <c r="AB92" i="1"/>
  <c r="Z92" i="1"/>
  <c r="AB96" i="1"/>
  <c r="Z96" i="1"/>
  <c r="AB100" i="1"/>
  <c r="Z100" i="1"/>
  <c r="AB104" i="1"/>
  <c r="Z104" i="1"/>
  <c r="AB108" i="1"/>
  <c r="Z108" i="1"/>
  <c r="AB112" i="1"/>
  <c r="Z112" i="1"/>
  <c r="AB116" i="1"/>
  <c r="Z116" i="1"/>
  <c r="Z121" i="1"/>
  <c r="AB121" i="1"/>
  <c r="Z123" i="1"/>
  <c r="AB123" i="1"/>
  <c r="Z125" i="1"/>
  <c r="AB125" i="1"/>
  <c r="AB6" i="1"/>
  <c r="Z6" i="1"/>
  <c r="AB11" i="1"/>
  <c r="Z11" i="1"/>
  <c r="AB14" i="1"/>
  <c r="Z14" i="1"/>
  <c r="Z20" i="1"/>
  <c r="AB20" i="1"/>
  <c r="Z21" i="1"/>
  <c r="AB21" i="1"/>
  <c r="Z28" i="1"/>
  <c r="AB28" i="1"/>
  <c r="Z29" i="1"/>
  <c r="AB29" i="1"/>
  <c r="Z36" i="1"/>
  <c r="AB36" i="1"/>
  <c r="Z37" i="1"/>
  <c r="AB37" i="1"/>
  <c r="Z44" i="1"/>
  <c r="AB44" i="1"/>
  <c r="Z45" i="1"/>
  <c r="AB45" i="1"/>
  <c r="Z52" i="1"/>
  <c r="AB52" i="1"/>
  <c r="Z53" i="1"/>
  <c r="AB53" i="1"/>
  <c r="Z60" i="1"/>
  <c r="AB60" i="1"/>
  <c r="Z61" i="1"/>
  <c r="AB61" i="1"/>
  <c r="Z68" i="1"/>
  <c r="AB68" i="1"/>
  <c r="Z69" i="1"/>
  <c r="AB69" i="1"/>
  <c r="Z76" i="1"/>
  <c r="AB76" i="1"/>
  <c r="Z81" i="1"/>
  <c r="AB81" i="1"/>
  <c r="Z86" i="1"/>
  <c r="AB86" i="1"/>
  <c r="AB7" i="1"/>
  <c r="Z7" i="1"/>
  <c r="AB15" i="1"/>
  <c r="Z15" i="1"/>
  <c r="Z18" i="1"/>
  <c r="AB18" i="1"/>
  <c r="Z19" i="1"/>
  <c r="AB19" i="1"/>
  <c r="Z26" i="1"/>
  <c r="AB26" i="1"/>
  <c r="Z27" i="1"/>
  <c r="AB27" i="1"/>
  <c r="Z34" i="1"/>
  <c r="AB34" i="1"/>
  <c r="Z35" i="1"/>
  <c r="AB35" i="1"/>
  <c r="Z42" i="1"/>
  <c r="AB42" i="1"/>
  <c r="Z43" i="1"/>
  <c r="AB43" i="1"/>
  <c r="Z50" i="1"/>
  <c r="AB50" i="1"/>
  <c r="Z51" i="1"/>
  <c r="AB51" i="1"/>
  <c r="Z58" i="1"/>
  <c r="AB58" i="1"/>
  <c r="Z59" i="1"/>
  <c r="AB59" i="1"/>
  <c r="Z66" i="1"/>
  <c r="AB66" i="1"/>
  <c r="Z67" i="1"/>
  <c r="AB67" i="1"/>
  <c r="Z74" i="1"/>
  <c r="AB74" i="1"/>
  <c r="AB79" i="1"/>
  <c r="Z79" i="1"/>
  <c r="AB84" i="1"/>
  <c r="Z84" i="1"/>
  <c r="AB87" i="1"/>
  <c r="Z87" i="1"/>
  <c r="W443" i="1"/>
  <c r="AB89" i="1"/>
  <c r="Z89" i="1"/>
  <c r="AB90" i="1"/>
  <c r="Z90" i="1"/>
  <c r="AB93" i="1"/>
  <c r="Z93" i="1"/>
  <c r="AB94" i="1"/>
  <c r="Z94" i="1"/>
  <c r="AB97" i="1"/>
  <c r="Z97" i="1"/>
  <c r="AB98" i="1"/>
  <c r="Z98" i="1"/>
  <c r="AB101" i="1"/>
  <c r="Z101" i="1"/>
  <c r="AB102" i="1"/>
  <c r="Z102" i="1"/>
  <c r="AB105" i="1"/>
  <c r="Z105" i="1"/>
  <c r="AB106" i="1"/>
  <c r="Z106" i="1"/>
  <c r="AB109" i="1"/>
  <c r="Z109" i="1"/>
  <c r="AB110" i="1"/>
  <c r="Z110" i="1"/>
  <c r="AB113" i="1"/>
  <c r="Z113" i="1"/>
  <c r="AB114" i="1"/>
  <c r="Z114" i="1"/>
  <c r="AB117" i="1"/>
  <c r="Z117" i="1"/>
  <c r="AB118" i="1"/>
  <c r="Z118" i="1"/>
  <c r="AA16" i="1"/>
  <c r="AA17" i="1"/>
  <c r="Z122" i="1"/>
  <c r="AB122" i="1"/>
  <c r="AA129" i="1"/>
  <c r="AA133" i="1"/>
  <c r="AA137" i="1"/>
  <c r="AA141" i="1"/>
  <c r="AA145" i="1"/>
  <c r="AA149" i="1"/>
  <c r="AA153" i="1"/>
  <c r="AA157" i="1"/>
  <c r="AA161" i="1"/>
  <c r="AA165" i="1"/>
  <c r="AA169" i="1"/>
  <c r="AA173" i="1"/>
  <c r="AA177" i="1"/>
  <c r="AA181" i="1"/>
  <c r="Z192" i="1"/>
  <c r="AB192" i="1"/>
  <c r="Z196" i="1"/>
  <c r="AB196" i="1"/>
  <c r="Z200" i="1"/>
  <c r="AB200" i="1"/>
  <c r="Z204" i="1"/>
  <c r="AB204" i="1"/>
  <c r="Z208" i="1"/>
  <c r="AB208" i="1"/>
  <c r="Z212" i="1"/>
  <c r="AB212" i="1"/>
  <c r="Z216" i="1"/>
  <c r="AB216" i="1"/>
  <c r="Z220" i="1"/>
  <c r="AB220" i="1"/>
  <c r="Z224" i="1"/>
  <c r="AB224" i="1"/>
  <c r="Z228" i="1"/>
  <c r="AB228" i="1"/>
  <c r="Z232" i="1"/>
  <c r="AB232" i="1"/>
  <c r="Z236" i="1"/>
  <c r="AB236" i="1"/>
  <c r="Z240" i="1"/>
  <c r="AB240" i="1"/>
  <c r="Z244" i="1"/>
  <c r="AB244" i="1"/>
  <c r="Z248" i="1"/>
  <c r="AB248" i="1"/>
  <c r="Z252" i="1"/>
  <c r="AB252" i="1"/>
  <c r="Z256" i="1"/>
  <c r="AB256" i="1"/>
  <c r="Z260" i="1"/>
  <c r="AB260" i="1"/>
  <c r="Z264" i="1"/>
  <c r="AB264" i="1"/>
  <c r="Z268" i="1"/>
  <c r="AB268" i="1"/>
  <c r="AB270" i="1"/>
  <c r="Z270" i="1"/>
  <c r="Z284" i="1"/>
  <c r="AB284" i="1"/>
  <c r="Z295" i="1"/>
  <c r="Z310" i="1"/>
  <c r="AB310" i="1"/>
  <c r="AJ367" i="1"/>
  <c r="AK367" i="1" s="1"/>
  <c r="AJ373" i="1"/>
  <c r="AK373" i="1" s="1"/>
  <c r="AA373" i="1"/>
  <c r="AA126" i="1"/>
  <c r="AA130" i="1"/>
  <c r="AA134" i="1"/>
  <c r="AA138" i="1"/>
  <c r="AA142" i="1"/>
  <c r="AA146" i="1"/>
  <c r="AA150" i="1"/>
  <c r="AA154" i="1"/>
  <c r="AA158" i="1"/>
  <c r="AA162" i="1"/>
  <c r="AA166" i="1"/>
  <c r="AA170" i="1"/>
  <c r="AA174" i="1"/>
  <c r="AA178" i="1"/>
  <c r="AA182" i="1"/>
  <c r="AB185" i="1"/>
  <c r="Z185" i="1"/>
  <c r="AB187" i="1"/>
  <c r="Z187" i="1"/>
  <c r="AB189" i="1"/>
  <c r="Z189" i="1"/>
  <c r="Z272" i="1"/>
  <c r="AB272" i="1"/>
  <c r="AB274" i="1"/>
  <c r="Z274" i="1"/>
  <c r="Z294" i="1"/>
  <c r="AB294" i="1"/>
  <c r="AL441" i="1"/>
  <c r="Z120" i="1"/>
  <c r="AB120" i="1"/>
  <c r="Z124" i="1"/>
  <c r="AB124" i="1"/>
  <c r="Z127" i="1"/>
  <c r="Z131" i="1"/>
  <c r="Z135" i="1"/>
  <c r="Z139" i="1"/>
  <c r="Z143" i="1"/>
  <c r="Z147" i="1"/>
  <c r="Z151" i="1"/>
  <c r="Z155" i="1"/>
  <c r="Z159" i="1"/>
  <c r="Z163" i="1"/>
  <c r="Z167" i="1"/>
  <c r="Z171" i="1"/>
  <c r="Z175" i="1"/>
  <c r="Z179" i="1"/>
  <c r="Z183" i="1"/>
  <c r="AB184" i="1"/>
  <c r="Z184" i="1"/>
  <c r="AB186" i="1"/>
  <c r="Z186" i="1"/>
  <c r="AB188" i="1"/>
  <c r="Z188" i="1"/>
  <c r="AB190" i="1"/>
  <c r="Z190" i="1"/>
  <c r="AB194" i="1"/>
  <c r="Z194" i="1"/>
  <c r="AB198" i="1"/>
  <c r="Z198" i="1"/>
  <c r="AB202" i="1"/>
  <c r="Z202" i="1"/>
  <c r="AB206" i="1"/>
  <c r="Z206" i="1"/>
  <c r="AB210" i="1"/>
  <c r="Z210" i="1"/>
  <c r="AB214" i="1"/>
  <c r="Z214" i="1"/>
  <c r="AB218" i="1"/>
  <c r="Z218" i="1"/>
  <c r="AB222" i="1"/>
  <c r="Z222" i="1"/>
  <c r="AB226" i="1"/>
  <c r="Z226" i="1"/>
  <c r="AB230" i="1"/>
  <c r="Z230" i="1"/>
  <c r="AB234" i="1"/>
  <c r="Z234" i="1"/>
  <c r="AB238" i="1"/>
  <c r="Z238" i="1"/>
  <c r="AB242" i="1"/>
  <c r="Z242" i="1"/>
  <c r="AB246" i="1"/>
  <c r="Z246" i="1"/>
  <c r="AB250" i="1"/>
  <c r="Z250" i="1"/>
  <c r="AB254" i="1"/>
  <c r="Z254" i="1"/>
  <c r="AB258" i="1"/>
  <c r="Z258" i="1"/>
  <c r="AB262" i="1"/>
  <c r="Z262" i="1"/>
  <c r="AB266" i="1"/>
  <c r="Z266" i="1"/>
  <c r="Z276" i="1"/>
  <c r="AB276" i="1"/>
  <c r="AB278" i="1"/>
  <c r="Z278" i="1"/>
  <c r="AB316" i="1"/>
  <c r="Z316" i="1"/>
  <c r="Z324" i="1"/>
  <c r="AB324" i="1"/>
  <c r="Z328" i="1"/>
  <c r="AB328" i="1"/>
  <c r="Z332" i="1"/>
  <c r="AB332" i="1"/>
  <c r="AI363" i="1"/>
  <c r="Z128" i="1"/>
  <c r="Z132" i="1"/>
  <c r="Z136" i="1"/>
  <c r="Z140" i="1"/>
  <c r="Z144" i="1"/>
  <c r="Z148" i="1"/>
  <c r="Z152" i="1"/>
  <c r="Z156" i="1"/>
  <c r="Z160" i="1"/>
  <c r="Z164" i="1"/>
  <c r="Z168" i="1"/>
  <c r="Z172" i="1"/>
  <c r="Z176" i="1"/>
  <c r="Z180" i="1"/>
  <c r="Z280" i="1"/>
  <c r="AB280" i="1"/>
  <c r="AB282" i="1"/>
  <c r="Z282" i="1"/>
  <c r="AB295" i="1"/>
  <c r="AB300" i="1"/>
  <c r="Z300" i="1"/>
  <c r="Z311" i="1"/>
  <c r="Z286" i="1"/>
  <c r="AB286" i="1"/>
  <c r="AB287" i="1"/>
  <c r="AB292" i="1"/>
  <c r="Z302" i="1"/>
  <c r="AB302" i="1"/>
  <c r="AB303" i="1"/>
  <c r="AB308" i="1"/>
  <c r="Z318" i="1"/>
  <c r="AB318" i="1"/>
  <c r="AB319" i="1"/>
  <c r="AB322" i="1"/>
  <c r="Z322" i="1"/>
  <c r="AB326" i="1"/>
  <c r="Z326" i="1"/>
  <c r="AB330" i="1"/>
  <c r="Z330" i="1"/>
  <c r="AA364" i="1"/>
  <c r="AL367" i="1"/>
  <c r="AJ371" i="1"/>
  <c r="AK371" i="1" s="1"/>
  <c r="AL371" i="1" s="1"/>
  <c r="AL449" i="1"/>
  <c r="AL451" i="1"/>
  <c r="V465" i="1"/>
  <c r="AA465" i="1"/>
  <c r="AJ465" i="1"/>
  <c r="AK465" i="1" s="1"/>
  <c r="AA466" i="1"/>
  <c r="V466" i="1"/>
  <c r="AB193" i="1"/>
  <c r="AB197" i="1"/>
  <c r="AB201" i="1"/>
  <c r="AB205" i="1"/>
  <c r="AB209" i="1"/>
  <c r="AB213" i="1"/>
  <c r="AB217" i="1"/>
  <c r="AB221" i="1"/>
  <c r="AB225" i="1"/>
  <c r="AB229" i="1"/>
  <c r="AB233" i="1"/>
  <c r="AB237" i="1"/>
  <c r="AB241" i="1"/>
  <c r="AB245" i="1"/>
  <c r="AB249" i="1"/>
  <c r="AB253" i="1"/>
  <c r="AB257" i="1"/>
  <c r="AB261" i="1"/>
  <c r="AB265" i="1"/>
  <c r="AB269" i="1"/>
  <c r="AB273" i="1"/>
  <c r="AB277" i="1"/>
  <c r="AB281" i="1"/>
  <c r="AB288" i="1"/>
  <c r="Z298" i="1"/>
  <c r="AB298" i="1"/>
  <c r="AB299" i="1"/>
  <c r="AB304" i="1"/>
  <c r="Z314" i="1"/>
  <c r="AB314" i="1"/>
  <c r="AB315" i="1"/>
  <c r="AB320" i="1"/>
  <c r="Z343" i="1"/>
  <c r="AB343" i="1"/>
  <c r="Z351" i="1"/>
  <c r="AB351" i="1"/>
  <c r="Z359" i="1"/>
  <c r="AB359" i="1"/>
  <c r="AB383" i="1"/>
  <c r="AB191" i="1"/>
  <c r="AB195" i="1"/>
  <c r="AB199" i="1"/>
  <c r="AB203" i="1"/>
  <c r="AB207" i="1"/>
  <c r="AB211" i="1"/>
  <c r="AB215" i="1"/>
  <c r="AB219" i="1"/>
  <c r="AB223" i="1"/>
  <c r="AB227" i="1"/>
  <c r="AB231" i="1"/>
  <c r="AB235" i="1"/>
  <c r="AB239" i="1"/>
  <c r="AB243" i="1"/>
  <c r="AB247" i="1"/>
  <c r="AB251" i="1"/>
  <c r="AB255" i="1"/>
  <c r="AB259" i="1"/>
  <c r="AB263" i="1"/>
  <c r="AB267" i="1"/>
  <c r="AB271" i="1"/>
  <c r="AB275" i="1"/>
  <c r="AB279" i="1"/>
  <c r="AB283" i="1"/>
  <c r="Z287" i="1"/>
  <c r="Z290" i="1"/>
  <c r="AB290" i="1"/>
  <c r="AB291" i="1"/>
  <c r="Z292" i="1"/>
  <c r="AB296" i="1"/>
  <c r="Z303" i="1"/>
  <c r="Z306" i="1"/>
  <c r="AB306" i="1"/>
  <c r="AB307" i="1"/>
  <c r="Z308" i="1"/>
  <c r="AB312" i="1"/>
  <c r="Z319" i="1"/>
  <c r="Z347" i="1"/>
  <c r="AB347" i="1"/>
  <c r="Z355" i="1"/>
  <c r="AB355" i="1"/>
  <c r="AA362" i="1"/>
  <c r="AI376" i="1"/>
  <c r="AL404" i="1"/>
  <c r="AB321" i="1"/>
  <c r="AB325" i="1"/>
  <c r="AB329" i="1"/>
  <c r="Z333" i="1"/>
  <c r="Z337" i="1"/>
  <c r="Z341" i="1"/>
  <c r="AI366" i="1"/>
  <c r="AB403" i="1"/>
  <c r="AJ420" i="1"/>
  <c r="AK420" i="1" s="1"/>
  <c r="AB285" i="1"/>
  <c r="AB289" i="1"/>
  <c r="AB293" i="1"/>
  <c r="AB297" i="1"/>
  <c r="AB301" i="1"/>
  <c r="AB305" i="1"/>
  <c r="AB309" i="1"/>
  <c r="AB313" i="1"/>
  <c r="AB317" i="1"/>
  <c r="AB323" i="1"/>
  <c r="AB327" i="1"/>
  <c r="AB331" i="1"/>
  <c r="Z335" i="1"/>
  <c r="Z339" i="1"/>
  <c r="AL377" i="1"/>
  <c r="AI398" i="1"/>
  <c r="AJ400" i="1"/>
  <c r="AK400" i="1" s="1"/>
  <c r="AL400" i="1" s="1"/>
  <c r="AL414" i="1"/>
  <c r="AI414" i="1"/>
  <c r="AB336" i="1"/>
  <c r="AB340" i="1"/>
  <c r="AB344" i="1"/>
  <c r="AB348" i="1"/>
  <c r="AB352" i="1"/>
  <c r="AB356" i="1"/>
  <c r="AB360" i="1"/>
  <c r="AI361" i="1"/>
  <c r="AJ368" i="1"/>
  <c r="AK368" i="1" s="1"/>
  <c r="AA369" i="1"/>
  <c r="AA371" i="1"/>
  <c r="AL375" i="1"/>
  <c r="AJ380" i="1"/>
  <c r="AK380" i="1" s="1"/>
  <c r="AL380" i="1" s="1"/>
  <c r="AA381" i="1"/>
  <c r="AI384" i="1"/>
  <c r="AB385" i="1"/>
  <c r="AL386" i="1"/>
  <c r="AJ387" i="1"/>
  <c r="AK387" i="1" s="1"/>
  <c r="AJ392" i="1"/>
  <c r="AK392" i="1" s="1"/>
  <c r="AI394" i="1"/>
  <c r="AB394" i="1"/>
  <c r="AL399" i="1"/>
  <c r="AI410" i="1"/>
  <c r="AB410" i="1"/>
  <c r="AI418" i="1"/>
  <c r="AA419" i="1"/>
  <c r="AL463" i="1"/>
  <c r="AB345" i="1"/>
  <c r="AB349" i="1"/>
  <c r="AB353" i="1"/>
  <c r="AB357" i="1"/>
  <c r="AB361" i="1"/>
  <c r="AJ362" i="1"/>
  <c r="AK362" i="1" s="1"/>
  <c r="AL362" i="1" s="1"/>
  <c r="AB363" i="1"/>
  <c r="AJ366" i="1"/>
  <c r="AK366" i="1" s="1"/>
  <c r="AL366" i="1" s="1"/>
  <c r="AA367" i="1"/>
  <c r="AI370" i="1"/>
  <c r="AL373" i="1"/>
  <c r="AJ376" i="1"/>
  <c r="AK376" i="1" s="1"/>
  <c r="AA377" i="1"/>
  <c r="AA379" i="1"/>
  <c r="AI386" i="1"/>
  <c r="AB386" i="1"/>
  <c r="AI390" i="1"/>
  <c r="AA395" i="1"/>
  <c r="AL396" i="1"/>
  <c r="AA401" i="1"/>
  <c r="AL402" i="1"/>
  <c r="AJ403" i="1"/>
  <c r="AK403" i="1" s="1"/>
  <c r="AI406" i="1"/>
  <c r="AA411" i="1"/>
  <c r="AI417" i="1"/>
  <c r="AJ451" i="1"/>
  <c r="AK451" i="1" s="1"/>
  <c r="AA464" i="1"/>
  <c r="AJ464" i="1"/>
  <c r="AK464" i="1" s="1"/>
  <c r="AB334" i="1"/>
  <c r="AB338" i="1"/>
  <c r="AB342" i="1"/>
  <c r="AB346" i="1"/>
  <c r="AB350" i="1"/>
  <c r="AB354" i="1"/>
  <c r="AB358" i="1"/>
  <c r="AA365" i="1"/>
  <c r="AI368" i="1"/>
  <c r="AL369" i="1"/>
  <c r="AJ374" i="1"/>
  <c r="AK374" i="1" s="1"/>
  <c r="AL374" i="1" s="1"/>
  <c r="AA375" i="1"/>
  <c r="AI378" i="1"/>
  <c r="AJ384" i="1"/>
  <c r="AK384" i="1" s="1"/>
  <c r="AA387" i="1"/>
  <c r="AL388" i="1"/>
  <c r="AA393" i="1"/>
  <c r="AJ398" i="1"/>
  <c r="AK398" i="1" s="1"/>
  <c r="AL398" i="1" s="1"/>
  <c r="AI402" i="1"/>
  <c r="AB402" i="1"/>
  <c r="AA409" i="1"/>
  <c r="AJ414" i="1"/>
  <c r="AK414" i="1" s="1"/>
  <c r="AB423" i="1"/>
  <c r="AJ388" i="1"/>
  <c r="AK388" i="1" s="1"/>
  <c r="AA389" i="1"/>
  <c r="AA391" i="1"/>
  <c r="AJ394" i="1"/>
  <c r="AK394" i="1" s="1"/>
  <c r="AJ399" i="1"/>
  <c r="AK399" i="1" s="1"/>
  <c r="AJ404" i="1"/>
  <c r="AK404" i="1" s="1"/>
  <c r="AA405" i="1"/>
  <c r="AA407" i="1"/>
  <c r="AJ410" i="1"/>
  <c r="AK410" i="1" s="1"/>
  <c r="AL410" i="1" s="1"/>
  <c r="AJ415" i="1"/>
  <c r="AK415" i="1" s="1"/>
  <c r="AL416" i="1"/>
  <c r="AA420" i="1"/>
  <c r="AB427" i="1"/>
  <c r="AL443" i="1"/>
  <c r="AB445" i="1"/>
  <c r="AB457" i="1"/>
  <c r="AL384" i="1"/>
  <c r="AJ386" i="1"/>
  <c r="AK386" i="1" s="1"/>
  <c r="AJ391" i="1"/>
  <c r="AK391" i="1" s="1"/>
  <c r="AL392" i="1"/>
  <c r="AI399" i="1"/>
  <c r="AB399" i="1"/>
  <c r="AJ402" i="1"/>
  <c r="AK402" i="1" s="1"/>
  <c r="AL408" i="1"/>
  <c r="AI415" i="1"/>
  <c r="AB415" i="1"/>
  <c r="AB417" i="1"/>
  <c r="AI426" i="1"/>
  <c r="AB426" i="1"/>
  <c r="AJ442" i="1"/>
  <c r="AK442" i="1" s="1"/>
  <c r="AJ385" i="1"/>
  <c r="AK385" i="1" s="1"/>
  <c r="AL385" i="1" s="1"/>
  <c r="AA388" i="1"/>
  <c r="AJ389" i="1"/>
  <c r="AK389" i="1" s="1"/>
  <c r="AA392" i="1"/>
  <c r="AJ393" i="1"/>
  <c r="AK393" i="1" s="1"/>
  <c r="AA396" i="1"/>
  <c r="AJ397" i="1"/>
  <c r="AK397" i="1" s="1"/>
  <c r="AA400" i="1"/>
  <c r="AJ401" i="1"/>
  <c r="AK401" i="1" s="1"/>
  <c r="AL401" i="1" s="1"/>
  <c r="AA404" i="1"/>
  <c r="AJ405" i="1"/>
  <c r="AK405" i="1" s="1"/>
  <c r="AL405" i="1" s="1"/>
  <c r="AA408" i="1"/>
  <c r="AJ409" i="1"/>
  <c r="AK409" i="1" s="1"/>
  <c r="AA412" i="1"/>
  <c r="AJ413" i="1"/>
  <c r="AK413" i="1" s="1"/>
  <c r="AA416" i="1"/>
  <c r="AJ417" i="1"/>
  <c r="AK417" i="1" s="1"/>
  <c r="AL421" i="1"/>
  <c r="AL425" i="1"/>
  <c r="AA428" i="1"/>
  <c r="AL428" i="1"/>
  <c r="AA430" i="1"/>
  <c r="AL430" i="1"/>
  <c r="AA432" i="1"/>
  <c r="AL432" i="1"/>
  <c r="AA434" i="1"/>
  <c r="AL434" i="1"/>
  <c r="AA436" i="1"/>
  <c r="AL436" i="1"/>
  <c r="AA438" i="1"/>
  <c r="AL438" i="1"/>
  <c r="AL439" i="1"/>
  <c r="AA455" i="1"/>
  <c r="AJ419" i="1"/>
  <c r="AK419" i="1" s="1"/>
  <c r="AL419" i="1" s="1"/>
  <c r="AA422" i="1"/>
  <c r="AI429" i="1"/>
  <c r="AI431" i="1"/>
  <c r="AI433" i="1"/>
  <c r="AI435" i="1"/>
  <c r="AI437" i="1"/>
  <c r="AJ439" i="1"/>
  <c r="AK439" i="1" s="1"/>
  <c r="AI448" i="1"/>
  <c r="AA453" i="1"/>
  <c r="AI460" i="1"/>
  <c r="AA463" i="1"/>
  <c r="AJ441" i="1"/>
  <c r="AK441" i="1" s="1"/>
  <c r="AI444" i="1"/>
  <c r="AL445" i="1"/>
  <c r="AJ448" i="1"/>
  <c r="AK448" i="1" s="1"/>
  <c r="AA449" i="1"/>
  <c r="AA451" i="1"/>
  <c r="AI454" i="1"/>
  <c r="AI456" i="1"/>
  <c r="AJ460" i="1"/>
  <c r="AK460" i="1" s="1"/>
  <c r="AA461" i="1"/>
  <c r="AA440" i="1"/>
  <c r="AA447" i="1"/>
  <c r="AI450" i="1"/>
  <c r="AI452" i="1"/>
  <c r="AL453" i="1"/>
  <c r="AL455" i="1"/>
  <c r="AA459" i="1"/>
  <c r="AI462" i="1"/>
  <c r="AA439" i="1"/>
  <c r="AJ440" i="1"/>
  <c r="AK440" i="1" s="1"/>
  <c r="AT441" i="1"/>
  <c r="W441" i="1" s="1"/>
  <c r="AJ466" i="1"/>
  <c r="AK466" i="1" s="1"/>
  <c r="AJ339" i="1" l="1"/>
  <c r="AK339" i="1" s="1"/>
  <c r="AL339" i="1" s="1"/>
  <c r="AI339" i="1"/>
  <c r="AJ337" i="1"/>
  <c r="AK337" i="1" s="1"/>
  <c r="AL337" i="1" s="1"/>
  <c r="AI337" i="1"/>
  <c r="AJ298" i="1"/>
  <c r="AK298" i="1" s="1"/>
  <c r="AL298" i="1" s="1"/>
  <c r="AI298" i="1"/>
  <c r="AJ280" i="1"/>
  <c r="AK280" i="1" s="1"/>
  <c r="AL280" i="1" s="1"/>
  <c r="AI280" i="1"/>
  <c r="AI266" i="1"/>
  <c r="AJ266" i="1"/>
  <c r="AK266" i="1" s="1"/>
  <c r="AL266" i="1" s="1"/>
  <c r="AI258" i="1"/>
  <c r="AJ258" i="1"/>
  <c r="AK258" i="1" s="1"/>
  <c r="AL258" i="1" s="1"/>
  <c r="AI250" i="1"/>
  <c r="AJ250" i="1"/>
  <c r="AK250" i="1" s="1"/>
  <c r="AL250" i="1" s="1"/>
  <c r="AI242" i="1"/>
  <c r="AJ242" i="1"/>
  <c r="AK242" i="1" s="1"/>
  <c r="AL242" i="1" s="1"/>
  <c r="AI234" i="1"/>
  <c r="AJ234" i="1"/>
  <c r="AK234" i="1" s="1"/>
  <c r="AL234" i="1" s="1"/>
  <c r="AI226" i="1"/>
  <c r="AJ226" i="1"/>
  <c r="AK226" i="1" s="1"/>
  <c r="AL226" i="1" s="1"/>
  <c r="AI218" i="1"/>
  <c r="AJ218" i="1"/>
  <c r="AK218" i="1" s="1"/>
  <c r="AL218" i="1" s="1"/>
  <c r="AI210" i="1"/>
  <c r="AJ210" i="1"/>
  <c r="AK210" i="1" s="1"/>
  <c r="AL210" i="1" s="1"/>
  <c r="AI202" i="1"/>
  <c r="AJ202" i="1"/>
  <c r="AK202" i="1" s="1"/>
  <c r="AL202" i="1" s="1"/>
  <c r="AI194" i="1"/>
  <c r="AJ194" i="1"/>
  <c r="AK194" i="1" s="1"/>
  <c r="AL194" i="1" s="1"/>
  <c r="AI188" i="1"/>
  <c r="AJ188" i="1"/>
  <c r="AK188" i="1" s="1"/>
  <c r="AL188" i="1" s="1"/>
  <c r="AI184" i="1"/>
  <c r="AJ184" i="1"/>
  <c r="AK184" i="1" s="1"/>
  <c r="AL184" i="1" s="1"/>
  <c r="AI110" i="1"/>
  <c r="AJ110" i="1"/>
  <c r="AK110" i="1" s="1"/>
  <c r="AL110" i="1" s="1"/>
  <c r="AJ101" i="1"/>
  <c r="AK101" i="1" s="1"/>
  <c r="AL101" i="1" s="1"/>
  <c r="AI101" i="1"/>
  <c r="AI67" i="1"/>
  <c r="AJ67" i="1"/>
  <c r="AK67" i="1" s="1"/>
  <c r="AL67" i="1" s="1"/>
  <c r="AJ15" i="1"/>
  <c r="AK15" i="1" s="1"/>
  <c r="AL15" i="1" s="1"/>
  <c r="AI15" i="1"/>
  <c r="AJ81" i="1"/>
  <c r="AK81" i="1" s="1"/>
  <c r="AL81" i="1" s="1"/>
  <c r="AI81" i="1"/>
  <c r="AI68" i="1"/>
  <c r="AJ68" i="1"/>
  <c r="AK68" i="1" s="1"/>
  <c r="AL68" i="1" s="1"/>
  <c r="AI60" i="1"/>
  <c r="AJ60" i="1"/>
  <c r="AK60" i="1" s="1"/>
  <c r="AL60" i="1" s="1"/>
  <c r="AI14" i="1"/>
  <c r="AJ14" i="1"/>
  <c r="AK14" i="1" s="1"/>
  <c r="AL14" i="1" s="1"/>
  <c r="AJ108" i="1"/>
  <c r="AK108" i="1" s="1"/>
  <c r="AL108" i="1" s="1"/>
  <c r="AI108" i="1"/>
  <c r="AI83" i="1"/>
  <c r="AJ83" i="1"/>
  <c r="AK83" i="1" s="1"/>
  <c r="AL83" i="1" s="1"/>
  <c r="AI75" i="1"/>
  <c r="AJ75" i="1"/>
  <c r="AK75" i="1" s="1"/>
  <c r="AL75" i="1" s="1"/>
  <c r="AI107" i="1"/>
  <c r="AJ107" i="1"/>
  <c r="AK107" i="1" s="1"/>
  <c r="AL107" i="1" s="1"/>
  <c r="AI99" i="1"/>
  <c r="AJ99" i="1"/>
  <c r="AK99" i="1" s="1"/>
  <c r="AL99" i="1" s="1"/>
  <c r="AJ85" i="1"/>
  <c r="AK85" i="1" s="1"/>
  <c r="AL85" i="1" s="1"/>
  <c r="AI85" i="1"/>
  <c r="AI41" i="1"/>
  <c r="AJ41" i="1"/>
  <c r="AK41" i="1" s="1"/>
  <c r="AL41" i="1" s="1"/>
  <c r="AJ333" i="1"/>
  <c r="AK333" i="1" s="1"/>
  <c r="AL333" i="1" s="1"/>
  <c r="AI333" i="1"/>
  <c r="AI308" i="1"/>
  <c r="AJ308" i="1"/>
  <c r="AK308" i="1" s="1"/>
  <c r="AL308" i="1" s="1"/>
  <c r="AJ306" i="1"/>
  <c r="AK306" i="1" s="1"/>
  <c r="AL306" i="1" s="1"/>
  <c r="AI306" i="1"/>
  <c r="AI292" i="1"/>
  <c r="AJ292" i="1"/>
  <c r="AK292" i="1" s="1"/>
  <c r="AL292" i="1" s="1"/>
  <c r="AJ290" i="1"/>
  <c r="AK290" i="1" s="1"/>
  <c r="AL290" i="1" s="1"/>
  <c r="AI290" i="1"/>
  <c r="AJ351" i="1"/>
  <c r="AK351" i="1" s="1"/>
  <c r="AL351" i="1" s="1"/>
  <c r="AI351" i="1"/>
  <c r="AI326" i="1"/>
  <c r="AJ326" i="1"/>
  <c r="AK326" i="1" s="1"/>
  <c r="AL326" i="1" s="1"/>
  <c r="AI282" i="1"/>
  <c r="AJ282" i="1"/>
  <c r="AK282" i="1" s="1"/>
  <c r="AL282" i="1" s="1"/>
  <c r="AJ328" i="1"/>
  <c r="AK328" i="1" s="1"/>
  <c r="AL328" i="1" s="1"/>
  <c r="AI328" i="1"/>
  <c r="AJ272" i="1"/>
  <c r="AK272" i="1" s="1"/>
  <c r="AL272" i="1" s="1"/>
  <c r="AI272" i="1"/>
  <c r="AI187" i="1"/>
  <c r="AJ187" i="1"/>
  <c r="AK187" i="1" s="1"/>
  <c r="AL187" i="1" s="1"/>
  <c r="AJ295" i="1"/>
  <c r="AK295" i="1" s="1"/>
  <c r="AL295" i="1" s="1"/>
  <c r="AI295" i="1"/>
  <c r="AI122" i="1"/>
  <c r="AJ122" i="1"/>
  <c r="AK122" i="1" s="1"/>
  <c r="AL122" i="1" s="1"/>
  <c r="AI106" i="1"/>
  <c r="AJ106" i="1"/>
  <c r="AK106" i="1" s="1"/>
  <c r="AL106" i="1" s="1"/>
  <c r="AJ93" i="1"/>
  <c r="AK93" i="1" s="1"/>
  <c r="AL93" i="1" s="1"/>
  <c r="AI93" i="1"/>
  <c r="AI87" i="1"/>
  <c r="AJ87" i="1"/>
  <c r="AK87" i="1" s="1"/>
  <c r="AL87" i="1" s="1"/>
  <c r="AI35" i="1"/>
  <c r="AJ35" i="1"/>
  <c r="AK35" i="1" s="1"/>
  <c r="AL35" i="1" s="1"/>
  <c r="AI36" i="1"/>
  <c r="AJ36" i="1"/>
  <c r="AK36" i="1" s="1"/>
  <c r="AL36" i="1" s="1"/>
  <c r="AI28" i="1"/>
  <c r="AJ28" i="1"/>
  <c r="AK28" i="1" s="1"/>
  <c r="AL28" i="1" s="1"/>
  <c r="AI121" i="1"/>
  <c r="AJ121" i="1"/>
  <c r="AK121" i="1" s="1"/>
  <c r="AL121" i="1" s="1"/>
  <c r="AI54" i="1"/>
  <c r="AJ54" i="1"/>
  <c r="AK54" i="1" s="1"/>
  <c r="AL54" i="1" s="1"/>
  <c r="AI46" i="1"/>
  <c r="AJ46" i="1"/>
  <c r="AK46" i="1" s="1"/>
  <c r="AL46" i="1" s="1"/>
  <c r="AI5" i="1"/>
  <c r="AJ5" i="1"/>
  <c r="AK5" i="1" s="1"/>
  <c r="AL5" i="1" s="1"/>
  <c r="AI119" i="1"/>
  <c r="AJ119" i="1"/>
  <c r="AK119" i="1" s="1"/>
  <c r="AL119" i="1" s="1"/>
  <c r="AI91" i="1"/>
  <c r="AJ91" i="1"/>
  <c r="AK91" i="1" s="1"/>
  <c r="AL91" i="1" s="1"/>
  <c r="AI72" i="1"/>
  <c r="AJ72" i="1"/>
  <c r="AK72" i="1" s="1"/>
  <c r="AL72" i="1" s="1"/>
  <c r="AJ355" i="1"/>
  <c r="AK355" i="1" s="1"/>
  <c r="AL355" i="1" s="1"/>
  <c r="AI355" i="1"/>
  <c r="AI319" i="1"/>
  <c r="AJ319" i="1"/>
  <c r="AK319" i="1" s="1"/>
  <c r="AL319" i="1" s="1"/>
  <c r="AI287" i="1"/>
  <c r="AJ287" i="1"/>
  <c r="AK287" i="1" s="1"/>
  <c r="AL287" i="1" s="1"/>
  <c r="AJ314" i="1"/>
  <c r="AK314" i="1" s="1"/>
  <c r="AL314" i="1" s="1"/>
  <c r="AI314" i="1"/>
  <c r="AI300" i="1"/>
  <c r="AJ300" i="1"/>
  <c r="AK300" i="1" s="1"/>
  <c r="AL300" i="1" s="1"/>
  <c r="AI262" i="1"/>
  <c r="AJ262" i="1"/>
  <c r="AK262" i="1" s="1"/>
  <c r="AL262" i="1" s="1"/>
  <c r="AI254" i="1"/>
  <c r="AJ254" i="1"/>
  <c r="AK254" i="1" s="1"/>
  <c r="AL254" i="1" s="1"/>
  <c r="AI246" i="1"/>
  <c r="AJ246" i="1"/>
  <c r="AK246" i="1" s="1"/>
  <c r="AL246" i="1" s="1"/>
  <c r="AI238" i="1"/>
  <c r="AJ238" i="1"/>
  <c r="AK238" i="1" s="1"/>
  <c r="AL238" i="1" s="1"/>
  <c r="AI230" i="1"/>
  <c r="AJ230" i="1"/>
  <c r="AK230" i="1" s="1"/>
  <c r="AL230" i="1" s="1"/>
  <c r="AI222" i="1"/>
  <c r="AJ222" i="1"/>
  <c r="AK222" i="1" s="1"/>
  <c r="AL222" i="1" s="1"/>
  <c r="AI214" i="1"/>
  <c r="AJ214" i="1"/>
  <c r="AK214" i="1" s="1"/>
  <c r="AL214" i="1" s="1"/>
  <c r="AI206" i="1"/>
  <c r="AJ206" i="1"/>
  <c r="AK206" i="1" s="1"/>
  <c r="AL206" i="1" s="1"/>
  <c r="AI198" i="1"/>
  <c r="AJ198" i="1"/>
  <c r="AK198" i="1" s="1"/>
  <c r="AL198" i="1" s="1"/>
  <c r="AI190" i="1"/>
  <c r="AJ190" i="1"/>
  <c r="AK190" i="1" s="1"/>
  <c r="AL190" i="1" s="1"/>
  <c r="AI186" i="1"/>
  <c r="AJ186" i="1"/>
  <c r="AK186" i="1" s="1"/>
  <c r="AL186" i="1" s="1"/>
  <c r="AI118" i="1"/>
  <c r="AJ118" i="1"/>
  <c r="AK118" i="1" s="1"/>
  <c r="AL118" i="1" s="1"/>
  <c r="AI102" i="1"/>
  <c r="AJ102" i="1"/>
  <c r="AK102" i="1" s="1"/>
  <c r="AL102" i="1" s="1"/>
  <c r="AI98" i="1"/>
  <c r="AJ98" i="1"/>
  <c r="AK98" i="1" s="1"/>
  <c r="AL98" i="1" s="1"/>
  <c r="AI66" i="1"/>
  <c r="AJ66" i="1"/>
  <c r="AK66" i="1" s="1"/>
  <c r="AL66" i="1" s="1"/>
  <c r="AJ86" i="1"/>
  <c r="AK86" i="1" s="1"/>
  <c r="AL86" i="1" s="1"/>
  <c r="AI86" i="1"/>
  <c r="AI61" i="1"/>
  <c r="AJ61" i="1"/>
  <c r="AK61" i="1" s="1"/>
  <c r="AL61" i="1" s="1"/>
  <c r="AI80" i="1"/>
  <c r="AJ80" i="1"/>
  <c r="AK80" i="1" s="1"/>
  <c r="AL80" i="1" s="1"/>
  <c r="AI103" i="1"/>
  <c r="AJ103" i="1"/>
  <c r="AK103" i="1" s="1"/>
  <c r="AL103" i="1" s="1"/>
  <c r="AJ82" i="1"/>
  <c r="AK82" i="1" s="1"/>
  <c r="AL82" i="1" s="1"/>
  <c r="AI82" i="1"/>
  <c r="AI48" i="1"/>
  <c r="AJ48" i="1"/>
  <c r="AK48" i="1" s="1"/>
  <c r="AL48" i="1" s="1"/>
  <c r="AI40" i="1"/>
  <c r="AJ40" i="1"/>
  <c r="AK40" i="1" s="1"/>
  <c r="AL40" i="1" s="1"/>
  <c r="AJ341" i="1"/>
  <c r="AK341" i="1" s="1"/>
  <c r="AL341" i="1" s="1"/>
  <c r="AI341" i="1"/>
  <c r="AJ359" i="1"/>
  <c r="AK359" i="1" s="1"/>
  <c r="AL359" i="1" s="1"/>
  <c r="AI359" i="1"/>
  <c r="AI330" i="1"/>
  <c r="AJ330" i="1"/>
  <c r="AK330" i="1" s="1"/>
  <c r="AL330" i="1" s="1"/>
  <c r="AI322" i="1"/>
  <c r="AJ322" i="1"/>
  <c r="AK322" i="1" s="1"/>
  <c r="AL322" i="1" s="1"/>
  <c r="AJ332" i="1"/>
  <c r="AK332" i="1" s="1"/>
  <c r="AL332" i="1" s="1"/>
  <c r="AI332" i="1"/>
  <c r="AJ324" i="1"/>
  <c r="AK324" i="1" s="1"/>
  <c r="AL324" i="1" s="1"/>
  <c r="AI324" i="1"/>
  <c r="AJ276" i="1"/>
  <c r="AK276" i="1" s="1"/>
  <c r="AL276" i="1" s="1"/>
  <c r="AI276" i="1"/>
  <c r="AI284" i="1"/>
  <c r="AJ284" i="1"/>
  <c r="AK284" i="1" s="1"/>
  <c r="AL284" i="1" s="1"/>
  <c r="AI114" i="1"/>
  <c r="AJ114" i="1"/>
  <c r="AK114" i="1" s="1"/>
  <c r="AL114" i="1" s="1"/>
  <c r="AI94" i="1"/>
  <c r="AJ94" i="1"/>
  <c r="AK94" i="1" s="1"/>
  <c r="AL94" i="1" s="1"/>
  <c r="AI90" i="1"/>
  <c r="AJ90" i="1"/>
  <c r="AK90" i="1" s="1"/>
  <c r="AL90" i="1" s="1"/>
  <c r="AI84" i="1"/>
  <c r="AJ84" i="1"/>
  <c r="AK84" i="1" s="1"/>
  <c r="AL84" i="1" s="1"/>
  <c r="AI42" i="1"/>
  <c r="AJ42" i="1"/>
  <c r="AK42" i="1" s="1"/>
  <c r="AL42" i="1" s="1"/>
  <c r="AI34" i="1"/>
  <c r="AJ34" i="1"/>
  <c r="AK34" i="1" s="1"/>
  <c r="AL34" i="1" s="1"/>
  <c r="AI29" i="1"/>
  <c r="AJ29" i="1"/>
  <c r="AK29" i="1" s="1"/>
  <c r="AL29" i="1" s="1"/>
  <c r="AI123" i="1"/>
  <c r="AJ123" i="1"/>
  <c r="AK123" i="1" s="1"/>
  <c r="AL123" i="1" s="1"/>
  <c r="AJ92" i="1"/>
  <c r="AK92" i="1" s="1"/>
  <c r="AL92" i="1" s="1"/>
  <c r="AI92" i="1"/>
  <c r="AI47" i="1"/>
  <c r="AJ47" i="1"/>
  <c r="AK47" i="1" s="1"/>
  <c r="AL47" i="1" s="1"/>
  <c r="AI10" i="1"/>
  <c r="AJ10" i="1"/>
  <c r="AK10" i="1" s="1"/>
  <c r="AL10" i="1" s="1"/>
  <c r="AI4" i="1"/>
  <c r="AI115" i="1"/>
  <c r="AJ115" i="1"/>
  <c r="AK115" i="1" s="1"/>
  <c r="AL115" i="1" s="1"/>
  <c r="AI73" i="1"/>
  <c r="AJ73" i="1"/>
  <c r="AK73" i="1" s="1"/>
  <c r="AL73" i="1" s="1"/>
  <c r="AI9" i="1"/>
  <c r="AJ9" i="1"/>
  <c r="AK9" i="1" s="1"/>
  <c r="AL9" i="1" s="1"/>
  <c r="AB461" i="1"/>
  <c r="AI461" i="1"/>
  <c r="AJ421" i="1"/>
  <c r="AK421" i="1" s="1"/>
  <c r="AI420" i="1"/>
  <c r="AB420" i="1"/>
  <c r="AJ350" i="1"/>
  <c r="AK350" i="1" s="1"/>
  <c r="AL350" i="1" s="1"/>
  <c r="AI350" i="1"/>
  <c r="AJ334" i="1"/>
  <c r="AK334" i="1" s="1"/>
  <c r="AL334" i="1" s="1"/>
  <c r="AI334" i="1"/>
  <c r="AI382" i="1"/>
  <c r="AB367" i="1"/>
  <c r="AI367" i="1"/>
  <c r="AJ357" i="1"/>
  <c r="AK357" i="1" s="1"/>
  <c r="AL357" i="1" s="1"/>
  <c r="AI357" i="1"/>
  <c r="AI419" i="1"/>
  <c r="AB419" i="1"/>
  <c r="AB371" i="1"/>
  <c r="AI371" i="1"/>
  <c r="AJ352" i="1"/>
  <c r="AK352" i="1" s="1"/>
  <c r="AL352" i="1" s="1"/>
  <c r="AI352" i="1"/>
  <c r="AJ336" i="1"/>
  <c r="AK336" i="1" s="1"/>
  <c r="AL336" i="1" s="1"/>
  <c r="AI336" i="1"/>
  <c r="AJ335" i="1"/>
  <c r="AK335" i="1" s="1"/>
  <c r="AL335" i="1" s="1"/>
  <c r="AI335" i="1"/>
  <c r="AI309" i="1"/>
  <c r="AJ309" i="1"/>
  <c r="AK309" i="1" s="1"/>
  <c r="AL309" i="1" s="1"/>
  <c r="AI293" i="1"/>
  <c r="AJ293" i="1"/>
  <c r="AK293" i="1" s="1"/>
  <c r="AL293" i="1" s="1"/>
  <c r="AJ347" i="1"/>
  <c r="AK347" i="1" s="1"/>
  <c r="AL347" i="1" s="1"/>
  <c r="AI347" i="1"/>
  <c r="AI291" i="1"/>
  <c r="AJ291" i="1"/>
  <c r="AK291" i="1" s="1"/>
  <c r="AL291" i="1" s="1"/>
  <c r="AJ343" i="1"/>
  <c r="AK343" i="1" s="1"/>
  <c r="AL343" i="1" s="1"/>
  <c r="AI343" i="1"/>
  <c r="AJ315" i="1"/>
  <c r="AK315" i="1" s="1"/>
  <c r="AL315" i="1" s="1"/>
  <c r="AI315" i="1"/>
  <c r="AJ299" i="1"/>
  <c r="AK299" i="1" s="1"/>
  <c r="AL299" i="1" s="1"/>
  <c r="AI299" i="1"/>
  <c r="AJ281" i="1"/>
  <c r="AK281" i="1" s="1"/>
  <c r="AL281" i="1" s="1"/>
  <c r="AI281" i="1"/>
  <c r="AJ273" i="1"/>
  <c r="AK273" i="1" s="1"/>
  <c r="AL273" i="1" s="1"/>
  <c r="AI273" i="1"/>
  <c r="AJ265" i="1"/>
  <c r="AK265" i="1" s="1"/>
  <c r="AL265" i="1" s="1"/>
  <c r="AI265" i="1"/>
  <c r="AJ257" i="1"/>
  <c r="AK257" i="1" s="1"/>
  <c r="AL257" i="1" s="1"/>
  <c r="AI257" i="1"/>
  <c r="AJ249" i="1"/>
  <c r="AK249" i="1" s="1"/>
  <c r="AL249" i="1" s="1"/>
  <c r="AI249" i="1"/>
  <c r="AJ241" i="1"/>
  <c r="AK241" i="1" s="1"/>
  <c r="AL241" i="1" s="1"/>
  <c r="AI241" i="1"/>
  <c r="AJ233" i="1"/>
  <c r="AK233" i="1" s="1"/>
  <c r="AL233" i="1" s="1"/>
  <c r="AI233" i="1"/>
  <c r="AJ225" i="1"/>
  <c r="AK225" i="1" s="1"/>
  <c r="AL225" i="1" s="1"/>
  <c r="AI225" i="1"/>
  <c r="AJ217" i="1"/>
  <c r="AK217" i="1" s="1"/>
  <c r="AL217" i="1" s="1"/>
  <c r="AI217" i="1"/>
  <c r="AJ209" i="1"/>
  <c r="AK209" i="1" s="1"/>
  <c r="AL209" i="1" s="1"/>
  <c r="AI209" i="1"/>
  <c r="AJ201" i="1"/>
  <c r="AK201" i="1" s="1"/>
  <c r="AL201" i="1" s="1"/>
  <c r="AI201" i="1"/>
  <c r="AJ193" i="1"/>
  <c r="AK193" i="1" s="1"/>
  <c r="AL193" i="1" s="1"/>
  <c r="AI193" i="1"/>
  <c r="AI465" i="1"/>
  <c r="AB465" i="1"/>
  <c r="AJ318" i="1"/>
  <c r="AK318" i="1" s="1"/>
  <c r="AL318" i="1" s="1"/>
  <c r="AI318" i="1"/>
  <c r="AJ302" i="1"/>
  <c r="AK302" i="1" s="1"/>
  <c r="AL302" i="1" s="1"/>
  <c r="AI302" i="1"/>
  <c r="AJ286" i="1"/>
  <c r="AK286" i="1" s="1"/>
  <c r="AL286" i="1" s="1"/>
  <c r="AI286" i="1"/>
  <c r="AJ311" i="1"/>
  <c r="AK311" i="1" s="1"/>
  <c r="AL311" i="1" s="1"/>
  <c r="AI311" i="1"/>
  <c r="AI180" i="1"/>
  <c r="AJ180" i="1"/>
  <c r="AK180" i="1" s="1"/>
  <c r="AL180" i="1" s="1"/>
  <c r="AI172" i="1"/>
  <c r="AJ172" i="1"/>
  <c r="AK172" i="1" s="1"/>
  <c r="AL172" i="1" s="1"/>
  <c r="AI164" i="1"/>
  <c r="AJ164" i="1"/>
  <c r="AK164" i="1" s="1"/>
  <c r="AL164" i="1" s="1"/>
  <c r="AI156" i="1"/>
  <c r="AJ156" i="1"/>
  <c r="AK156" i="1" s="1"/>
  <c r="AL156" i="1" s="1"/>
  <c r="AI148" i="1"/>
  <c r="AJ148" i="1"/>
  <c r="AK148" i="1" s="1"/>
  <c r="AL148" i="1" s="1"/>
  <c r="AI140" i="1"/>
  <c r="AJ140" i="1"/>
  <c r="AK140" i="1" s="1"/>
  <c r="AL140" i="1" s="1"/>
  <c r="AI132" i="1"/>
  <c r="AJ132" i="1"/>
  <c r="AK132" i="1" s="1"/>
  <c r="AL132" i="1" s="1"/>
  <c r="AI316" i="1"/>
  <c r="AJ316" i="1"/>
  <c r="AK316" i="1" s="1"/>
  <c r="AL316" i="1" s="1"/>
  <c r="AI278" i="1"/>
  <c r="AJ278" i="1"/>
  <c r="AK278" i="1" s="1"/>
  <c r="AL278" i="1" s="1"/>
  <c r="AI179" i="1"/>
  <c r="AJ179" i="1"/>
  <c r="AK179" i="1" s="1"/>
  <c r="AL179" i="1" s="1"/>
  <c r="AI171" i="1"/>
  <c r="AJ171" i="1"/>
  <c r="AK171" i="1" s="1"/>
  <c r="AL171" i="1" s="1"/>
  <c r="AI163" i="1"/>
  <c r="AJ163" i="1"/>
  <c r="AK163" i="1" s="1"/>
  <c r="AL163" i="1" s="1"/>
  <c r="AI155" i="1"/>
  <c r="AJ155" i="1"/>
  <c r="AK155" i="1" s="1"/>
  <c r="AL155" i="1" s="1"/>
  <c r="AI147" i="1"/>
  <c r="AJ147" i="1"/>
  <c r="AK147" i="1" s="1"/>
  <c r="AL147" i="1" s="1"/>
  <c r="AI139" i="1"/>
  <c r="AJ139" i="1"/>
  <c r="AK139" i="1" s="1"/>
  <c r="AL139" i="1" s="1"/>
  <c r="AI131" i="1"/>
  <c r="AJ131" i="1"/>
  <c r="AK131" i="1" s="1"/>
  <c r="AL131" i="1" s="1"/>
  <c r="AJ294" i="1"/>
  <c r="AK294" i="1" s="1"/>
  <c r="AL294" i="1" s="1"/>
  <c r="AI294" i="1"/>
  <c r="AI274" i="1"/>
  <c r="AJ274" i="1"/>
  <c r="AK274" i="1" s="1"/>
  <c r="AL274" i="1" s="1"/>
  <c r="AI189" i="1"/>
  <c r="AJ189" i="1"/>
  <c r="AK189" i="1" s="1"/>
  <c r="AL189" i="1" s="1"/>
  <c r="Z178" i="1"/>
  <c r="AB178" i="1"/>
  <c r="Z162" i="1"/>
  <c r="AB162" i="1"/>
  <c r="Z146" i="1"/>
  <c r="AB146" i="1"/>
  <c r="Z130" i="1"/>
  <c r="AB130" i="1"/>
  <c r="AJ310" i="1"/>
  <c r="AK310" i="1" s="1"/>
  <c r="AL310" i="1" s="1"/>
  <c r="AI310" i="1"/>
  <c r="AJ268" i="1"/>
  <c r="AK268" i="1" s="1"/>
  <c r="AL268" i="1" s="1"/>
  <c r="AI268" i="1"/>
  <c r="AJ264" i="1"/>
  <c r="AK264" i="1" s="1"/>
  <c r="AL264" i="1" s="1"/>
  <c r="AI264" i="1"/>
  <c r="AJ260" i="1"/>
  <c r="AK260" i="1" s="1"/>
  <c r="AL260" i="1" s="1"/>
  <c r="AI260" i="1"/>
  <c r="AJ256" i="1"/>
  <c r="AK256" i="1" s="1"/>
  <c r="AL256" i="1" s="1"/>
  <c r="AI256" i="1"/>
  <c r="AJ252" i="1"/>
  <c r="AK252" i="1" s="1"/>
  <c r="AL252" i="1" s="1"/>
  <c r="AI252" i="1"/>
  <c r="AJ248" i="1"/>
  <c r="AK248" i="1" s="1"/>
  <c r="AL248" i="1" s="1"/>
  <c r="AI248" i="1"/>
  <c r="AJ244" i="1"/>
  <c r="AK244" i="1" s="1"/>
  <c r="AL244" i="1" s="1"/>
  <c r="AI244" i="1"/>
  <c r="AJ240" i="1"/>
  <c r="AK240" i="1" s="1"/>
  <c r="AL240" i="1" s="1"/>
  <c r="AI240" i="1"/>
  <c r="AJ236" i="1"/>
  <c r="AK236" i="1" s="1"/>
  <c r="AL236" i="1" s="1"/>
  <c r="AI236" i="1"/>
  <c r="AJ232" i="1"/>
  <c r="AK232" i="1" s="1"/>
  <c r="AL232" i="1" s="1"/>
  <c r="AI232" i="1"/>
  <c r="AJ228" i="1"/>
  <c r="AK228" i="1" s="1"/>
  <c r="AL228" i="1" s="1"/>
  <c r="AI228" i="1"/>
  <c r="AJ224" i="1"/>
  <c r="AK224" i="1" s="1"/>
  <c r="AL224" i="1" s="1"/>
  <c r="AI224" i="1"/>
  <c r="AJ220" i="1"/>
  <c r="AK220" i="1" s="1"/>
  <c r="AL220" i="1" s="1"/>
  <c r="AI220" i="1"/>
  <c r="AJ216" i="1"/>
  <c r="AK216" i="1" s="1"/>
  <c r="AL216" i="1" s="1"/>
  <c r="AI216" i="1"/>
  <c r="AJ212" i="1"/>
  <c r="AK212" i="1" s="1"/>
  <c r="AL212" i="1" s="1"/>
  <c r="AI212" i="1"/>
  <c r="AJ208" i="1"/>
  <c r="AK208" i="1" s="1"/>
  <c r="AL208" i="1" s="1"/>
  <c r="AI208" i="1"/>
  <c r="AJ204" i="1"/>
  <c r="AK204" i="1" s="1"/>
  <c r="AL204" i="1" s="1"/>
  <c r="AI204" i="1"/>
  <c r="AJ200" i="1"/>
  <c r="AK200" i="1" s="1"/>
  <c r="AL200" i="1" s="1"/>
  <c r="AI200" i="1"/>
  <c r="AJ196" i="1"/>
  <c r="AK196" i="1" s="1"/>
  <c r="AL196" i="1" s="1"/>
  <c r="AI196" i="1"/>
  <c r="AJ192" i="1"/>
  <c r="AK192" i="1" s="1"/>
  <c r="AL192" i="1" s="1"/>
  <c r="AI192" i="1"/>
  <c r="Z169" i="1"/>
  <c r="AB169" i="1"/>
  <c r="Z153" i="1"/>
  <c r="AB153" i="1"/>
  <c r="Z137" i="1"/>
  <c r="AB137" i="1"/>
  <c r="V443" i="1"/>
  <c r="AJ443" i="1"/>
  <c r="AK443" i="1" s="1"/>
  <c r="AA443" i="1"/>
  <c r="AI74" i="1"/>
  <c r="AJ74" i="1"/>
  <c r="AK74" i="1" s="1"/>
  <c r="AL74" i="1" s="1"/>
  <c r="AI50" i="1"/>
  <c r="AJ50" i="1"/>
  <c r="AK50" i="1" s="1"/>
  <c r="AL50" i="1" s="1"/>
  <c r="AI43" i="1"/>
  <c r="AJ43" i="1"/>
  <c r="AK43" i="1" s="1"/>
  <c r="AL43" i="1" s="1"/>
  <c r="AI69" i="1"/>
  <c r="AJ69" i="1"/>
  <c r="AK69" i="1" s="1"/>
  <c r="AL69" i="1" s="1"/>
  <c r="AI44" i="1"/>
  <c r="AJ44" i="1"/>
  <c r="AK44" i="1" s="1"/>
  <c r="AL44" i="1" s="1"/>
  <c r="AI37" i="1"/>
  <c r="AJ37" i="1"/>
  <c r="AK37" i="1" s="1"/>
  <c r="AL37" i="1" s="1"/>
  <c r="AI125" i="1"/>
  <c r="AJ125" i="1"/>
  <c r="AK125" i="1" s="1"/>
  <c r="AL125" i="1" s="1"/>
  <c r="AJ112" i="1"/>
  <c r="AK112" i="1" s="1"/>
  <c r="AL112" i="1" s="1"/>
  <c r="AI112" i="1"/>
  <c r="AJ96" i="1"/>
  <c r="AK96" i="1" s="1"/>
  <c r="AL96" i="1" s="1"/>
  <c r="AI96" i="1"/>
  <c r="AI78" i="1"/>
  <c r="AJ78" i="1"/>
  <c r="AK78" i="1" s="1"/>
  <c r="AL78" i="1" s="1"/>
  <c r="AI62" i="1"/>
  <c r="AJ62" i="1"/>
  <c r="AK62" i="1" s="1"/>
  <c r="AL62" i="1" s="1"/>
  <c r="AI55" i="1"/>
  <c r="AJ55" i="1"/>
  <c r="AK55" i="1" s="1"/>
  <c r="AL55" i="1" s="1"/>
  <c r="AI13" i="1"/>
  <c r="AJ13" i="1"/>
  <c r="AK13" i="1" s="1"/>
  <c r="AL13" i="1" s="1"/>
  <c r="AI111" i="1"/>
  <c r="AJ111" i="1"/>
  <c r="AK111" i="1" s="1"/>
  <c r="AL111" i="1" s="1"/>
  <c r="AI95" i="1"/>
  <c r="AJ95" i="1"/>
  <c r="AK95" i="1" s="1"/>
  <c r="AL95" i="1" s="1"/>
  <c r="AI77" i="1"/>
  <c r="AJ77" i="1"/>
  <c r="AK77" i="1" s="1"/>
  <c r="AL77" i="1" s="1"/>
  <c r="AI56" i="1"/>
  <c r="AJ56" i="1"/>
  <c r="AK56" i="1" s="1"/>
  <c r="AL56" i="1" s="1"/>
  <c r="AI49" i="1"/>
  <c r="AJ49" i="1"/>
  <c r="AK49" i="1" s="1"/>
  <c r="AL49" i="1" s="1"/>
  <c r="AJ8" i="1"/>
  <c r="AK8" i="1" s="1"/>
  <c r="AL8" i="1" s="1"/>
  <c r="AI8" i="1"/>
  <c r="AB459" i="1"/>
  <c r="AI459" i="1"/>
  <c r="AB447" i="1"/>
  <c r="AI447" i="1"/>
  <c r="AJ463" i="1"/>
  <c r="AK463" i="1" s="1"/>
  <c r="AJ459" i="1"/>
  <c r="AK459" i="1" s="1"/>
  <c r="AL459" i="1" s="1"/>
  <c r="AB436" i="1"/>
  <c r="AI436" i="1"/>
  <c r="AB432" i="1"/>
  <c r="AI432" i="1"/>
  <c r="AB428" i="1"/>
  <c r="AI428" i="1"/>
  <c r="AB412" i="1"/>
  <c r="AI412" i="1"/>
  <c r="AB404" i="1"/>
  <c r="AI404" i="1"/>
  <c r="AB396" i="1"/>
  <c r="AI396" i="1"/>
  <c r="AB388" i="1"/>
  <c r="AI388" i="1"/>
  <c r="AJ455" i="1"/>
  <c r="AK455" i="1" s="1"/>
  <c r="AI407" i="1"/>
  <c r="AB407" i="1"/>
  <c r="AI391" i="1"/>
  <c r="AB391" i="1"/>
  <c r="AI387" i="1"/>
  <c r="AB387" i="1"/>
  <c r="AI380" i="1"/>
  <c r="AJ354" i="1"/>
  <c r="AK354" i="1" s="1"/>
  <c r="AL354" i="1" s="1"/>
  <c r="AI354" i="1"/>
  <c r="AJ338" i="1"/>
  <c r="AK338" i="1" s="1"/>
  <c r="AL338" i="1" s="1"/>
  <c r="AI338" i="1"/>
  <c r="AI464" i="1"/>
  <c r="AB464" i="1"/>
  <c r="AB379" i="1"/>
  <c r="AI379" i="1"/>
  <c r="AJ345" i="1"/>
  <c r="AK345" i="1" s="1"/>
  <c r="AL345" i="1" s="1"/>
  <c r="AI345" i="1"/>
  <c r="AB369" i="1"/>
  <c r="AI369" i="1"/>
  <c r="AJ356" i="1"/>
  <c r="AK356" i="1" s="1"/>
  <c r="AL356" i="1" s="1"/>
  <c r="AI356" i="1"/>
  <c r="AJ340" i="1"/>
  <c r="AK340" i="1" s="1"/>
  <c r="AL340" i="1" s="1"/>
  <c r="AI340" i="1"/>
  <c r="AI327" i="1"/>
  <c r="AJ327" i="1"/>
  <c r="AK327" i="1" s="1"/>
  <c r="AL327" i="1" s="1"/>
  <c r="AI313" i="1"/>
  <c r="AJ313" i="1"/>
  <c r="AK313" i="1" s="1"/>
  <c r="AL313" i="1" s="1"/>
  <c r="AI297" i="1"/>
  <c r="AJ297" i="1"/>
  <c r="AK297" i="1" s="1"/>
  <c r="AL297" i="1" s="1"/>
  <c r="AJ382" i="1"/>
  <c r="AK382" i="1" s="1"/>
  <c r="AL382" i="1" s="1"/>
  <c r="AJ363" i="1"/>
  <c r="AK363" i="1" s="1"/>
  <c r="AL363" i="1" s="1"/>
  <c r="AJ325" i="1"/>
  <c r="AK325" i="1" s="1"/>
  <c r="AL325" i="1" s="1"/>
  <c r="AI325" i="1"/>
  <c r="AI296" i="1"/>
  <c r="AJ296" i="1"/>
  <c r="AK296" i="1" s="1"/>
  <c r="AL296" i="1" s="1"/>
  <c r="AI279" i="1"/>
  <c r="AJ279" i="1"/>
  <c r="AK279" i="1" s="1"/>
  <c r="AL279" i="1" s="1"/>
  <c r="AI271" i="1"/>
  <c r="AJ271" i="1"/>
  <c r="AK271" i="1" s="1"/>
  <c r="AL271" i="1" s="1"/>
  <c r="AI263" i="1"/>
  <c r="AJ263" i="1"/>
  <c r="AK263" i="1" s="1"/>
  <c r="AL263" i="1" s="1"/>
  <c r="AI255" i="1"/>
  <c r="AJ255" i="1"/>
  <c r="AK255" i="1" s="1"/>
  <c r="AL255" i="1" s="1"/>
  <c r="AI247" i="1"/>
  <c r="AJ247" i="1"/>
  <c r="AK247" i="1" s="1"/>
  <c r="AL247" i="1" s="1"/>
  <c r="AI239" i="1"/>
  <c r="AJ239" i="1"/>
  <c r="AK239" i="1" s="1"/>
  <c r="AL239" i="1" s="1"/>
  <c r="AI231" i="1"/>
  <c r="AJ231" i="1"/>
  <c r="AK231" i="1" s="1"/>
  <c r="AL231" i="1" s="1"/>
  <c r="AI223" i="1"/>
  <c r="AJ223" i="1"/>
  <c r="AK223" i="1" s="1"/>
  <c r="AL223" i="1" s="1"/>
  <c r="AI215" i="1"/>
  <c r="AJ215" i="1"/>
  <c r="AK215" i="1" s="1"/>
  <c r="AL215" i="1" s="1"/>
  <c r="AI207" i="1"/>
  <c r="AJ207" i="1"/>
  <c r="AK207" i="1" s="1"/>
  <c r="AL207" i="1" s="1"/>
  <c r="AI199" i="1"/>
  <c r="AJ199" i="1"/>
  <c r="AK199" i="1" s="1"/>
  <c r="AL199" i="1" s="1"/>
  <c r="AI191" i="1"/>
  <c r="AJ191" i="1"/>
  <c r="AK191" i="1" s="1"/>
  <c r="AL191" i="1" s="1"/>
  <c r="AJ369" i="1"/>
  <c r="AK369" i="1" s="1"/>
  <c r="AI364" i="1"/>
  <c r="AB364" i="1"/>
  <c r="AI303" i="1"/>
  <c r="AJ303" i="1"/>
  <c r="AK303" i="1" s="1"/>
  <c r="AL303" i="1" s="1"/>
  <c r="AI124" i="1"/>
  <c r="AJ124" i="1"/>
  <c r="AK124" i="1" s="1"/>
  <c r="AL124" i="1" s="1"/>
  <c r="Z182" i="1"/>
  <c r="AB182" i="1"/>
  <c r="Z166" i="1"/>
  <c r="AB166" i="1"/>
  <c r="Z150" i="1"/>
  <c r="AB150" i="1"/>
  <c r="Z134" i="1"/>
  <c r="AB134" i="1"/>
  <c r="AI270" i="1"/>
  <c r="AJ270" i="1"/>
  <c r="AK270" i="1" s="1"/>
  <c r="AL270" i="1" s="1"/>
  <c r="Z181" i="1"/>
  <c r="AB181" i="1"/>
  <c r="Z165" i="1"/>
  <c r="AB165" i="1"/>
  <c r="Z149" i="1"/>
  <c r="AB149" i="1"/>
  <c r="Z133" i="1"/>
  <c r="AB133" i="1"/>
  <c r="Z17" i="1"/>
  <c r="AB17" i="1"/>
  <c r="AJ113" i="1"/>
  <c r="AK113" i="1" s="1"/>
  <c r="AL113" i="1" s="1"/>
  <c r="AI113" i="1"/>
  <c r="AJ105" i="1"/>
  <c r="AK105" i="1" s="1"/>
  <c r="AL105" i="1" s="1"/>
  <c r="AI105" i="1"/>
  <c r="AJ97" i="1"/>
  <c r="AK97" i="1" s="1"/>
  <c r="AL97" i="1" s="1"/>
  <c r="AI97" i="1"/>
  <c r="AJ89" i="1"/>
  <c r="AK89" i="1" s="1"/>
  <c r="AL89" i="1" s="1"/>
  <c r="AI89" i="1"/>
  <c r="AI79" i="1"/>
  <c r="AJ79" i="1"/>
  <c r="AK79" i="1" s="1"/>
  <c r="AL79" i="1" s="1"/>
  <c r="AI58" i="1"/>
  <c r="AJ58" i="1"/>
  <c r="AK58" i="1" s="1"/>
  <c r="AL58" i="1" s="1"/>
  <c r="AI51" i="1"/>
  <c r="AJ51" i="1"/>
  <c r="AK51" i="1" s="1"/>
  <c r="AL51" i="1" s="1"/>
  <c r="AI19" i="1"/>
  <c r="AJ19" i="1"/>
  <c r="AK19" i="1" s="1"/>
  <c r="AL19" i="1" s="1"/>
  <c r="AI18" i="1"/>
  <c r="AJ18" i="1"/>
  <c r="AK18" i="1" s="1"/>
  <c r="AL18" i="1" s="1"/>
  <c r="AI76" i="1"/>
  <c r="AJ76" i="1"/>
  <c r="AK76" i="1" s="1"/>
  <c r="AL76" i="1" s="1"/>
  <c r="AI52" i="1"/>
  <c r="AJ52" i="1"/>
  <c r="AK52" i="1" s="1"/>
  <c r="AL52" i="1" s="1"/>
  <c r="AI45" i="1"/>
  <c r="AJ45" i="1"/>
  <c r="AK45" i="1" s="1"/>
  <c r="AL45" i="1" s="1"/>
  <c r="AJ116" i="1"/>
  <c r="AK116" i="1" s="1"/>
  <c r="AL116" i="1" s="1"/>
  <c r="AI116" i="1"/>
  <c r="AJ100" i="1"/>
  <c r="AK100" i="1" s="1"/>
  <c r="AL100" i="1" s="1"/>
  <c r="AI100" i="1"/>
  <c r="AI70" i="1"/>
  <c r="AJ70" i="1"/>
  <c r="AK70" i="1" s="1"/>
  <c r="AL70" i="1" s="1"/>
  <c r="AI63" i="1"/>
  <c r="AJ63" i="1"/>
  <c r="AK63" i="1" s="1"/>
  <c r="AL63" i="1" s="1"/>
  <c r="AI38" i="1"/>
  <c r="AJ38" i="1"/>
  <c r="AK38" i="1" s="1"/>
  <c r="AL38" i="1" s="1"/>
  <c r="AI31" i="1"/>
  <c r="AJ31" i="1"/>
  <c r="AK31" i="1" s="1"/>
  <c r="AL31" i="1" s="1"/>
  <c r="AI30" i="1"/>
  <c r="AJ30" i="1"/>
  <c r="AK30" i="1" s="1"/>
  <c r="AL30" i="1" s="1"/>
  <c r="AI23" i="1"/>
  <c r="AJ23" i="1"/>
  <c r="AK23" i="1" s="1"/>
  <c r="AL23" i="1" s="1"/>
  <c r="AI22" i="1"/>
  <c r="AJ22" i="1"/>
  <c r="AK22" i="1" s="1"/>
  <c r="AL22" i="1" s="1"/>
  <c r="AI64" i="1"/>
  <c r="AJ64" i="1"/>
  <c r="AK64" i="1" s="1"/>
  <c r="AL64" i="1" s="1"/>
  <c r="AI57" i="1"/>
  <c r="AJ57" i="1"/>
  <c r="AK57" i="1" s="1"/>
  <c r="AL57" i="1" s="1"/>
  <c r="AI32" i="1"/>
  <c r="AJ32" i="1"/>
  <c r="AK32" i="1" s="1"/>
  <c r="AL32" i="1" s="1"/>
  <c r="AI25" i="1"/>
  <c r="AJ25" i="1"/>
  <c r="AK25" i="1" s="1"/>
  <c r="AL25" i="1" s="1"/>
  <c r="AI24" i="1"/>
  <c r="AJ24" i="1"/>
  <c r="AK24" i="1" s="1"/>
  <c r="AL24" i="1" s="1"/>
  <c r="AJ458" i="1"/>
  <c r="AK458" i="1" s="1"/>
  <c r="AL458" i="1" s="1"/>
  <c r="AJ446" i="1"/>
  <c r="AK446" i="1" s="1"/>
  <c r="AL446" i="1" s="1"/>
  <c r="AB451" i="1"/>
  <c r="AI451" i="1"/>
  <c r="AI445" i="1"/>
  <c r="AJ445" i="1"/>
  <c r="AK445" i="1" s="1"/>
  <c r="AB463" i="1"/>
  <c r="AI463" i="1"/>
  <c r="AI458" i="1"/>
  <c r="AB455" i="1"/>
  <c r="AI455" i="1"/>
  <c r="AJ425" i="1"/>
  <c r="AK425" i="1" s="1"/>
  <c r="AI425" i="1"/>
  <c r="AI421" i="1"/>
  <c r="AJ407" i="1"/>
  <c r="AK407" i="1" s="1"/>
  <c r="AJ396" i="1"/>
  <c r="AK396" i="1" s="1"/>
  <c r="AJ453" i="1"/>
  <c r="AK453" i="1" s="1"/>
  <c r="AB389" i="1"/>
  <c r="AI389" i="1"/>
  <c r="AI409" i="1"/>
  <c r="AB409" i="1"/>
  <c r="AI393" i="1"/>
  <c r="AB393" i="1"/>
  <c r="AB365" i="1"/>
  <c r="AI365" i="1"/>
  <c r="AJ358" i="1"/>
  <c r="AK358" i="1" s="1"/>
  <c r="AL358" i="1" s="1"/>
  <c r="AI358" i="1"/>
  <c r="AJ342" i="1"/>
  <c r="AK342" i="1" s="1"/>
  <c r="AL342" i="1" s="1"/>
  <c r="AI342" i="1"/>
  <c r="AI395" i="1"/>
  <c r="AB395" i="1"/>
  <c r="AB377" i="1"/>
  <c r="AI377" i="1"/>
  <c r="AI372" i="1"/>
  <c r="AJ364" i="1"/>
  <c r="AK364" i="1" s="1"/>
  <c r="AL364" i="1" s="1"/>
  <c r="AJ349" i="1"/>
  <c r="AK349" i="1" s="1"/>
  <c r="AL349" i="1" s="1"/>
  <c r="AI349" i="1"/>
  <c r="AJ360" i="1"/>
  <c r="AK360" i="1" s="1"/>
  <c r="AL360" i="1" s="1"/>
  <c r="AI360" i="1"/>
  <c r="AJ344" i="1"/>
  <c r="AK344" i="1" s="1"/>
  <c r="AL344" i="1" s="1"/>
  <c r="AI344" i="1"/>
  <c r="AJ365" i="1"/>
  <c r="AK365" i="1" s="1"/>
  <c r="AL365" i="1" s="1"/>
  <c r="AI317" i="1"/>
  <c r="AJ317" i="1"/>
  <c r="AK317" i="1" s="1"/>
  <c r="AL317" i="1" s="1"/>
  <c r="AI301" i="1"/>
  <c r="AJ301" i="1"/>
  <c r="AK301" i="1" s="1"/>
  <c r="AL301" i="1" s="1"/>
  <c r="AI285" i="1"/>
  <c r="AJ285" i="1"/>
  <c r="AK285" i="1" s="1"/>
  <c r="AL285" i="1" s="1"/>
  <c r="AJ381" i="1"/>
  <c r="AK381" i="1" s="1"/>
  <c r="AL381" i="1" s="1"/>
  <c r="AI362" i="1"/>
  <c r="AB362" i="1"/>
  <c r="AI307" i="1"/>
  <c r="AJ307" i="1"/>
  <c r="AK307" i="1" s="1"/>
  <c r="AL307" i="1" s="1"/>
  <c r="AJ375" i="1"/>
  <c r="AK375" i="1" s="1"/>
  <c r="AJ320" i="1"/>
  <c r="AK320" i="1" s="1"/>
  <c r="AL320" i="1" s="1"/>
  <c r="AI320" i="1"/>
  <c r="AI304" i="1"/>
  <c r="AJ304" i="1"/>
  <c r="AK304" i="1" s="1"/>
  <c r="AL304" i="1" s="1"/>
  <c r="AI288" i="1"/>
  <c r="AJ288" i="1"/>
  <c r="AK288" i="1" s="1"/>
  <c r="AL288" i="1" s="1"/>
  <c r="AJ277" i="1"/>
  <c r="AK277" i="1" s="1"/>
  <c r="AL277" i="1" s="1"/>
  <c r="AI277" i="1"/>
  <c r="AJ269" i="1"/>
  <c r="AK269" i="1" s="1"/>
  <c r="AL269" i="1" s="1"/>
  <c r="AI269" i="1"/>
  <c r="AJ261" i="1"/>
  <c r="AK261" i="1" s="1"/>
  <c r="AL261" i="1" s="1"/>
  <c r="AI261" i="1"/>
  <c r="AJ253" i="1"/>
  <c r="AK253" i="1" s="1"/>
  <c r="AL253" i="1" s="1"/>
  <c r="AI253" i="1"/>
  <c r="AJ245" i="1"/>
  <c r="AK245" i="1" s="1"/>
  <c r="AL245" i="1" s="1"/>
  <c r="AI245" i="1"/>
  <c r="AJ237" i="1"/>
  <c r="AK237" i="1" s="1"/>
  <c r="AL237" i="1" s="1"/>
  <c r="AI237" i="1"/>
  <c r="AJ229" i="1"/>
  <c r="AK229" i="1" s="1"/>
  <c r="AL229" i="1" s="1"/>
  <c r="AI229" i="1"/>
  <c r="AJ221" i="1"/>
  <c r="AK221" i="1" s="1"/>
  <c r="AL221" i="1" s="1"/>
  <c r="AI221" i="1"/>
  <c r="AJ213" i="1"/>
  <c r="AK213" i="1" s="1"/>
  <c r="AL213" i="1" s="1"/>
  <c r="AI213" i="1"/>
  <c r="AJ205" i="1"/>
  <c r="AK205" i="1" s="1"/>
  <c r="AL205" i="1" s="1"/>
  <c r="AI205" i="1"/>
  <c r="AJ197" i="1"/>
  <c r="AK197" i="1" s="1"/>
  <c r="AL197" i="1" s="1"/>
  <c r="AI197" i="1"/>
  <c r="AI466" i="1"/>
  <c r="AB466" i="1"/>
  <c r="AI176" i="1"/>
  <c r="AJ176" i="1"/>
  <c r="AK176" i="1" s="1"/>
  <c r="AL176" i="1" s="1"/>
  <c r="AI168" i="1"/>
  <c r="AJ168" i="1"/>
  <c r="AK168" i="1" s="1"/>
  <c r="AL168" i="1" s="1"/>
  <c r="AI160" i="1"/>
  <c r="AJ160" i="1"/>
  <c r="AK160" i="1" s="1"/>
  <c r="AL160" i="1" s="1"/>
  <c r="AI152" i="1"/>
  <c r="AJ152" i="1"/>
  <c r="AK152" i="1" s="1"/>
  <c r="AL152" i="1" s="1"/>
  <c r="AI144" i="1"/>
  <c r="AJ144" i="1"/>
  <c r="AK144" i="1" s="1"/>
  <c r="AL144" i="1" s="1"/>
  <c r="AI136" i="1"/>
  <c r="AJ136" i="1"/>
  <c r="AK136" i="1" s="1"/>
  <c r="AL136" i="1" s="1"/>
  <c r="AI128" i="1"/>
  <c r="AJ128" i="1"/>
  <c r="AK128" i="1" s="1"/>
  <c r="AL128" i="1" s="1"/>
  <c r="AI183" i="1"/>
  <c r="AJ183" i="1"/>
  <c r="AK183" i="1" s="1"/>
  <c r="AL183" i="1" s="1"/>
  <c r="AI175" i="1"/>
  <c r="AJ175" i="1"/>
  <c r="AK175" i="1" s="1"/>
  <c r="AL175" i="1" s="1"/>
  <c r="AI167" i="1"/>
  <c r="AJ167" i="1"/>
  <c r="AK167" i="1" s="1"/>
  <c r="AL167" i="1" s="1"/>
  <c r="AI159" i="1"/>
  <c r="AJ159" i="1"/>
  <c r="AK159" i="1" s="1"/>
  <c r="AL159" i="1" s="1"/>
  <c r="AI151" i="1"/>
  <c r="AJ151" i="1"/>
  <c r="AK151" i="1" s="1"/>
  <c r="AL151" i="1" s="1"/>
  <c r="AI143" i="1"/>
  <c r="AJ143" i="1"/>
  <c r="AK143" i="1" s="1"/>
  <c r="AL143" i="1" s="1"/>
  <c r="AI135" i="1"/>
  <c r="AJ135" i="1"/>
  <c r="AK135" i="1" s="1"/>
  <c r="AL135" i="1" s="1"/>
  <c r="AI127" i="1"/>
  <c r="AJ127" i="1"/>
  <c r="AK127" i="1" s="1"/>
  <c r="AL127" i="1" s="1"/>
  <c r="AI185" i="1"/>
  <c r="AJ185" i="1"/>
  <c r="AK185" i="1" s="1"/>
  <c r="AL185" i="1" s="1"/>
  <c r="Z170" i="1"/>
  <c r="AB170" i="1"/>
  <c r="Z154" i="1"/>
  <c r="AB154" i="1"/>
  <c r="Z138" i="1"/>
  <c r="AB138" i="1"/>
  <c r="Z177" i="1"/>
  <c r="AB177" i="1"/>
  <c r="Z161" i="1"/>
  <c r="AB161" i="1"/>
  <c r="Z145" i="1"/>
  <c r="AB145" i="1"/>
  <c r="Z129" i="1"/>
  <c r="AB129" i="1"/>
  <c r="Z16" i="1"/>
  <c r="AB16" i="1"/>
  <c r="AI59" i="1"/>
  <c r="AJ59" i="1"/>
  <c r="AK59" i="1" s="1"/>
  <c r="AL59" i="1" s="1"/>
  <c r="AI27" i="1"/>
  <c r="AJ27" i="1"/>
  <c r="AK27" i="1" s="1"/>
  <c r="AL27" i="1" s="1"/>
  <c r="AI26" i="1"/>
  <c r="AJ26" i="1"/>
  <c r="AK26" i="1" s="1"/>
  <c r="AL26" i="1" s="1"/>
  <c r="AJ7" i="1"/>
  <c r="AK7" i="1" s="1"/>
  <c r="AL7" i="1" s="1"/>
  <c r="AI7" i="1"/>
  <c r="AI53" i="1"/>
  <c r="AJ53" i="1"/>
  <c r="AK53" i="1" s="1"/>
  <c r="AL53" i="1" s="1"/>
  <c r="AI21" i="1"/>
  <c r="AJ21" i="1"/>
  <c r="AK21" i="1" s="1"/>
  <c r="AL21" i="1" s="1"/>
  <c r="AI20" i="1"/>
  <c r="AJ20" i="1"/>
  <c r="AK20" i="1" s="1"/>
  <c r="AL20" i="1" s="1"/>
  <c r="AI6" i="1"/>
  <c r="AJ6" i="1"/>
  <c r="AK6" i="1" s="1"/>
  <c r="AL6" i="1" s="1"/>
  <c r="AJ104" i="1"/>
  <c r="AK104" i="1" s="1"/>
  <c r="AL104" i="1" s="1"/>
  <c r="AI104" i="1"/>
  <c r="AJ88" i="1"/>
  <c r="AK88" i="1" s="1"/>
  <c r="AL88" i="1" s="1"/>
  <c r="AI88" i="1"/>
  <c r="AI71" i="1"/>
  <c r="AJ71" i="1"/>
  <c r="AK71" i="1" s="1"/>
  <c r="AL71" i="1" s="1"/>
  <c r="AI39" i="1"/>
  <c r="AJ39" i="1"/>
  <c r="AK39" i="1" s="1"/>
  <c r="AL39" i="1" s="1"/>
  <c r="AJ12" i="1"/>
  <c r="AK12" i="1" s="1"/>
  <c r="AL12" i="1" s="1"/>
  <c r="AI12" i="1"/>
  <c r="AI65" i="1"/>
  <c r="AJ65" i="1"/>
  <c r="AK65" i="1" s="1"/>
  <c r="AL65" i="1" s="1"/>
  <c r="AI33" i="1"/>
  <c r="AJ33" i="1"/>
  <c r="AK33" i="1" s="1"/>
  <c r="AL33" i="1" s="1"/>
  <c r="AA441" i="1"/>
  <c r="V441" i="1"/>
  <c r="AB439" i="1"/>
  <c r="AI439" i="1"/>
  <c r="AI440" i="1"/>
  <c r="AB440" i="1"/>
  <c r="AI457" i="1"/>
  <c r="AJ457" i="1"/>
  <c r="AK457" i="1" s="1"/>
  <c r="AL457" i="1" s="1"/>
  <c r="AB449" i="1"/>
  <c r="AI449" i="1"/>
  <c r="AB453" i="1"/>
  <c r="AI453" i="1"/>
  <c r="AI446" i="1"/>
  <c r="AI422" i="1"/>
  <c r="AB422" i="1"/>
  <c r="AJ447" i="1"/>
  <c r="AK447" i="1" s="1"/>
  <c r="AL447" i="1" s="1"/>
  <c r="AB438" i="1"/>
  <c r="AI438" i="1"/>
  <c r="AB434" i="1"/>
  <c r="AI434" i="1"/>
  <c r="AB430" i="1"/>
  <c r="AI430" i="1"/>
  <c r="AB416" i="1"/>
  <c r="AI416" i="1"/>
  <c r="AB408" i="1"/>
  <c r="AI408" i="1"/>
  <c r="AB400" i="1"/>
  <c r="AI400" i="1"/>
  <c r="AB392" i="1"/>
  <c r="AI392" i="1"/>
  <c r="AJ418" i="1"/>
  <c r="AK418" i="1" s="1"/>
  <c r="AL418" i="1" s="1"/>
  <c r="AJ412" i="1"/>
  <c r="AK412" i="1" s="1"/>
  <c r="AL412" i="1" s="1"/>
  <c r="AB405" i="1"/>
  <c r="AI405" i="1"/>
  <c r="AJ461" i="1"/>
  <c r="AK461" i="1" s="1"/>
  <c r="AL461" i="1" s="1"/>
  <c r="AB375" i="1"/>
  <c r="AI375" i="1"/>
  <c r="AJ346" i="1"/>
  <c r="AK346" i="1" s="1"/>
  <c r="AL346" i="1" s="1"/>
  <c r="AI346" i="1"/>
  <c r="AJ449" i="1"/>
  <c r="AK449" i="1" s="1"/>
  <c r="AI411" i="1"/>
  <c r="AB411" i="1"/>
  <c r="AI401" i="1"/>
  <c r="AB401" i="1"/>
  <c r="AH1" i="1"/>
  <c r="AJ383" i="1"/>
  <c r="AK383" i="1" s="1"/>
  <c r="AL383" i="1" s="1"/>
  <c r="AJ353" i="1"/>
  <c r="AK353" i="1" s="1"/>
  <c r="AL353" i="1" s="1"/>
  <c r="AI353" i="1"/>
  <c r="AJ408" i="1"/>
  <c r="AK408" i="1" s="1"/>
  <c r="AB381" i="1"/>
  <c r="AI381" i="1"/>
  <c r="AI374" i="1"/>
  <c r="AJ348" i="1"/>
  <c r="AK348" i="1" s="1"/>
  <c r="AL348" i="1" s="1"/>
  <c r="AI348" i="1"/>
  <c r="AJ416" i="1"/>
  <c r="AK416" i="1" s="1"/>
  <c r="AJ411" i="1"/>
  <c r="AK411" i="1" s="1"/>
  <c r="AL411" i="1" s="1"/>
  <c r="AJ361" i="1"/>
  <c r="AK361" i="1" s="1"/>
  <c r="AL361" i="1" s="1"/>
  <c r="AI331" i="1"/>
  <c r="AJ331" i="1"/>
  <c r="AK331" i="1" s="1"/>
  <c r="AL331" i="1" s="1"/>
  <c r="AI323" i="1"/>
  <c r="AJ323" i="1"/>
  <c r="AK323" i="1" s="1"/>
  <c r="AL323" i="1" s="1"/>
  <c r="AI305" i="1"/>
  <c r="AJ305" i="1"/>
  <c r="AK305" i="1" s="1"/>
  <c r="AL305" i="1" s="1"/>
  <c r="AI289" i="1"/>
  <c r="AJ289" i="1"/>
  <c r="AK289" i="1" s="1"/>
  <c r="AL289" i="1" s="1"/>
  <c r="AJ377" i="1"/>
  <c r="AK377" i="1" s="1"/>
  <c r="AJ329" i="1"/>
  <c r="AK329" i="1" s="1"/>
  <c r="AL329" i="1" s="1"/>
  <c r="AI329" i="1"/>
  <c r="AJ321" i="1"/>
  <c r="AK321" i="1" s="1"/>
  <c r="AL321" i="1" s="1"/>
  <c r="AI321" i="1"/>
  <c r="AJ379" i="1"/>
  <c r="AK379" i="1" s="1"/>
  <c r="AL379" i="1" s="1"/>
  <c r="AI312" i="1"/>
  <c r="AJ312" i="1"/>
  <c r="AK312" i="1" s="1"/>
  <c r="AL312" i="1" s="1"/>
  <c r="AI283" i="1"/>
  <c r="AJ283" i="1"/>
  <c r="AK283" i="1" s="1"/>
  <c r="AL283" i="1" s="1"/>
  <c r="AI275" i="1"/>
  <c r="AJ275" i="1"/>
  <c r="AK275" i="1" s="1"/>
  <c r="AL275" i="1" s="1"/>
  <c r="AI267" i="1"/>
  <c r="AJ267" i="1"/>
  <c r="AK267" i="1" s="1"/>
  <c r="AL267" i="1" s="1"/>
  <c r="AI259" i="1"/>
  <c r="AJ259" i="1"/>
  <c r="AK259" i="1" s="1"/>
  <c r="AL259" i="1" s="1"/>
  <c r="AI251" i="1"/>
  <c r="AJ251" i="1"/>
  <c r="AK251" i="1" s="1"/>
  <c r="AL251" i="1" s="1"/>
  <c r="AI243" i="1"/>
  <c r="AJ243" i="1"/>
  <c r="AK243" i="1" s="1"/>
  <c r="AL243" i="1" s="1"/>
  <c r="AI235" i="1"/>
  <c r="AJ235" i="1"/>
  <c r="AK235" i="1" s="1"/>
  <c r="AL235" i="1" s="1"/>
  <c r="AI227" i="1"/>
  <c r="AJ227" i="1"/>
  <c r="AK227" i="1" s="1"/>
  <c r="AL227" i="1" s="1"/>
  <c r="AI219" i="1"/>
  <c r="AJ219" i="1"/>
  <c r="AK219" i="1" s="1"/>
  <c r="AL219" i="1" s="1"/>
  <c r="AI211" i="1"/>
  <c r="AJ211" i="1"/>
  <c r="AK211" i="1" s="1"/>
  <c r="AL211" i="1" s="1"/>
  <c r="AI203" i="1"/>
  <c r="AJ203" i="1"/>
  <c r="AK203" i="1" s="1"/>
  <c r="AL203" i="1" s="1"/>
  <c r="AI195" i="1"/>
  <c r="AJ195" i="1"/>
  <c r="AK195" i="1" s="1"/>
  <c r="AL195" i="1" s="1"/>
  <c r="AJ372" i="1"/>
  <c r="AK372" i="1" s="1"/>
  <c r="AL372" i="1" s="1"/>
  <c r="AI120" i="1"/>
  <c r="AJ120" i="1"/>
  <c r="AK120" i="1" s="1"/>
  <c r="AL120" i="1" s="1"/>
  <c r="Z174" i="1"/>
  <c r="AB174" i="1"/>
  <c r="Z158" i="1"/>
  <c r="AB158" i="1"/>
  <c r="Z142" i="1"/>
  <c r="AB142" i="1"/>
  <c r="Z126" i="1"/>
  <c r="AB126" i="1"/>
  <c r="AB373" i="1"/>
  <c r="AI373" i="1"/>
  <c r="Z173" i="1"/>
  <c r="AB173" i="1"/>
  <c r="Z157" i="1"/>
  <c r="AB157" i="1"/>
  <c r="Z141" i="1"/>
  <c r="AB141" i="1"/>
  <c r="AJ117" i="1"/>
  <c r="AK117" i="1" s="1"/>
  <c r="AL117" i="1" s="1"/>
  <c r="AI117" i="1"/>
  <c r="AJ109" i="1"/>
  <c r="AK109" i="1" s="1"/>
  <c r="AL109" i="1" s="1"/>
  <c r="AI109" i="1"/>
  <c r="AA442" i="1"/>
  <c r="V442" i="1"/>
  <c r="AI129" i="1" l="1"/>
  <c r="AJ129" i="1"/>
  <c r="AK129" i="1" s="1"/>
  <c r="AL129" i="1" s="1"/>
  <c r="AI169" i="1"/>
  <c r="AJ169" i="1"/>
  <c r="AK169" i="1" s="1"/>
  <c r="AL169" i="1" s="1"/>
  <c r="AI178" i="1"/>
  <c r="AJ178" i="1"/>
  <c r="AK178" i="1" s="1"/>
  <c r="AL178" i="1" s="1"/>
  <c r="AI141" i="1"/>
  <c r="AJ141" i="1"/>
  <c r="AK141" i="1" s="1"/>
  <c r="AL141" i="1" s="1"/>
  <c r="AI133" i="1"/>
  <c r="AJ133" i="1"/>
  <c r="AK133" i="1" s="1"/>
  <c r="AL133" i="1" s="1"/>
  <c r="AI142" i="1"/>
  <c r="AJ142" i="1"/>
  <c r="AK142" i="1" s="1"/>
  <c r="AL142" i="1" s="1"/>
  <c r="AI134" i="1"/>
  <c r="AJ134" i="1"/>
  <c r="AK134" i="1" s="1"/>
  <c r="AL134" i="1" s="1"/>
  <c r="AI146" i="1"/>
  <c r="AJ146" i="1"/>
  <c r="AK146" i="1" s="1"/>
  <c r="AL146" i="1" s="1"/>
  <c r="AI161" i="1"/>
  <c r="AJ161" i="1"/>
  <c r="AK161" i="1" s="1"/>
  <c r="AL161" i="1" s="1"/>
  <c r="AI158" i="1"/>
  <c r="AJ158" i="1"/>
  <c r="AK158" i="1" s="1"/>
  <c r="AL158" i="1" s="1"/>
  <c r="AI145" i="1"/>
  <c r="AJ145" i="1"/>
  <c r="AK145" i="1" s="1"/>
  <c r="AL145" i="1" s="1"/>
  <c r="AI383" i="1"/>
  <c r="AI181" i="1"/>
  <c r="AJ181" i="1"/>
  <c r="AK181" i="1" s="1"/>
  <c r="AL181" i="1" s="1"/>
  <c r="AI150" i="1"/>
  <c r="AJ150" i="1"/>
  <c r="AK150" i="1" s="1"/>
  <c r="AL150" i="1" s="1"/>
  <c r="AI157" i="1"/>
  <c r="AJ157" i="1"/>
  <c r="AK157" i="1" s="1"/>
  <c r="AL157" i="1" s="1"/>
  <c r="AI126" i="1"/>
  <c r="AI1" i="1" s="1"/>
  <c r="AJ126" i="1"/>
  <c r="AK126" i="1" s="1"/>
  <c r="AL126" i="1" s="1"/>
  <c r="AB441" i="1"/>
  <c r="AI441" i="1"/>
  <c r="AJ16" i="1"/>
  <c r="AK16" i="1" s="1"/>
  <c r="AL16" i="1" s="1"/>
  <c r="AI16" i="1"/>
  <c r="AI177" i="1"/>
  <c r="AJ177" i="1"/>
  <c r="AK177" i="1" s="1"/>
  <c r="AL177" i="1" s="1"/>
  <c r="AI149" i="1"/>
  <c r="AJ149" i="1"/>
  <c r="AK149" i="1" s="1"/>
  <c r="AL149" i="1" s="1"/>
  <c r="AI182" i="1"/>
  <c r="AJ182" i="1"/>
  <c r="AK182" i="1" s="1"/>
  <c r="AL182" i="1" s="1"/>
  <c r="AI162" i="1"/>
  <c r="AJ162" i="1"/>
  <c r="AK162" i="1" s="1"/>
  <c r="AL162" i="1" s="1"/>
  <c r="AJ4" i="1"/>
  <c r="AI174" i="1"/>
  <c r="AJ174" i="1"/>
  <c r="AK174" i="1" s="1"/>
  <c r="AL174" i="1" s="1"/>
  <c r="AI170" i="1"/>
  <c r="AJ170" i="1"/>
  <c r="AK170" i="1" s="1"/>
  <c r="AL170" i="1" s="1"/>
  <c r="AI166" i="1"/>
  <c r="AJ166" i="1"/>
  <c r="AK166" i="1" s="1"/>
  <c r="AL166" i="1" s="1"/>
  <c r="AI154" i="1"/>
  <c r="AJ154" i="1"/>
  <c r="AK154" i="1" s="1"/>
  <c r="AL154" i="1" s="1"/>
  <c r="AJ17" i="1"/>
  <c r="AK17" i="1" s="1"/>
  <c r="AL17" i="1" s="1"/>
  <c r="AI17" i="1"/>
  <c r="AI153" i="1"/>
  <c r="AJ153" i="1"/>
  <c r="AK153" i="1" s="1"/>
  <c r="AL153" i="1" s="1"/>
  <c r="AI130" i="1"/>
  <c r="AJ130" i="1"/>
  <c r="AK130" i="1" s="1"/>
  <c r="AL130" i="1" s="1"/>
  <c r="AC1" i="1"/>
  <c r="AB442" i="1"/>
  <c r="AI442" i="1"/>
  <c r="AI173" i="1"/>
  <c r="AJ173" i="1"/>
  <c r="AK173" i="1" s="1"/>
  <c r="AL173" i="1" s="1"/>
  <c r="AI138" i="1"/>
  <c r="AJ138" i="1"/>
  <c r="AK138" i="1" s="1"/>
  <c r="AL138" i="1" s="1"/>
  <c r="AI165" i="1"/>
  <c r="AJ165" i="1"/>
  <c r="AK165" i="1" s="1"/>
  <c r="AL165" i="1" s="1"/>
  <c r="AB443" i="1"/>
  <c r="AI443" i="1"/>
  <c r="AI137" i="1"/>
  <c r="AJ137" i="1"/>
  <c r="AK137" i="1" s="1"/>
  <c r="AL137" i="1" s="1"/>
  <c r="AF1" i="1" l="1"/>
  <c r="AK4" i="1"/>
  <c r="AJ1" i="1"/>
  <c r="AK1" i="1" l="1"/>
  <c r="AL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Vilnius economics</author>
  </authors>
  <commentList>
    <comment ref="I11" authorId="0" shapeId="0" xr:uid="{7AC57808-BAF6-410A-8D6F-BB569182AB32}">
      <text>
        <r>
          <rPr>
            <b/>
            <sz val="9"/>
            <color indexed="81"/>
            <rFont val="Tahoma"/>
            <family val="2"/>
            <charset val="186"/>
          </rPr>
          <t>Vilnius economics:</t>
        </r>
        <r>
          <rPr>
            <sz val="9"/>
            <color indexed="81"/>
            <rFont val="Tahoma"/>
            <family val="2"/>
            <charset val="186"/>
          </rPr>
          <t xml:space="preserve">
žemės vertė iki 2020 m. buvo 3960,55
</t>
        </r>
      </text>
    </comment>
  </commentList>
</comments>
</file>

<file path=xl/sharedStrings.xml><?xml version="1.0" encoding="utf-8"?>
<sst xmlns="http://schemas.openxmlformats.org/spreadsheetml/2006/main" count="3341" uniqueCount="945">
  <si>
    <t>Buhalterinė įsigijimo vertė</t>
  </si>
  <si>
    <t>Turto derinimo informacija</t>
  </si>
  <si>
    <t>Ataskaitinio laikotarpio informacija</t>
  </si>
  <si>
    <t>Turtas įsigytas iki 2019 m.</t>
  </si>
  <si>
    <t>Turtas įsigytas po 2019 m.</t>
  </si>
  <si>
    <t>Nr.</t>
  </si>
  <si>
    <t>Pavadinimas</t>
  </si>
  <si>
    <t>Inv. Nr.</t>
  </si>
  <si>
    <t>Turto pogrupis</t>
  </si>
  <si>
    <t>Priskyrimas</t>
  </si>
  <si>
    <t>Pajamavimo data</t>
  </si>
  <si>
    <t>Nurašymo data</t>
  </si>
  <si>
    <t>Iš viso</t>
  </si>
  <si>
    <t>Ne nuosavos lėšos</t>
  </si>
  <si>
    <t>Nenaudojama dalis</t>
  </si>
  <si>
    <t>Perkainota dalis</t>
  </si>
  <si>
    <t>Nuosavos</t>
  </si>
  <si>
    <t>RVA likutinė vertė 
2018-12-31</t>
  </si>
  <si>
    <t>Nesuderintas</t>
  </si>
  <si>
    <t>Savivaldybės sprendimo data</t>
  </si>
  <si>
    <t>Savivaldybės sprendimo Nr.</t>
  </si>
  <si>
    <t>VERT nutarimo data</t>
  </si>
  <si>
    <t>VERT nutarimo numeris</t>
  </si>
  <si>
    <t>Investicijos eilutės numeris VERT nutarime</t>
  </si>
  <si>
    <t>Investicijos pavadinimas pagal VERT nutarimą</t>
  </si>
  <si>
    <t>RAS normatyvas nuo 2019 m.</t>
  </si>
  <si>
    <t>RAS normatyvas nuo 2019 m. mėnesiais</t>
  </si>
  <si>
    <t>Nurašyto turto dėvėjimosi per ataskaitinį laikotarpį mėnesių skaičius</t>
  </si>
  <si>
    <t>Nusidėvėjimo mėnesių skaičius iki 2018-12-31</t>
  </si>
  <si>
    <t>Per ataskaitinį laikotarpį dėvėjosi iki 2019 m įsigytas turtas</t>
  </si>
  <si>
    <t>Liko dėvėtis mėnesių iki 2019 m įsigytam turtui</t>
  </si>
  <si>
    <t>Mėnesinis nusidėvėjimas iki 2019 m įsigytam turtui</t>
  </si>
  <si>
    <t>Metinis nusidėvėjimas iki 2019 m įsigytam turtui</t>
  </si>
  <si>
    <r>
      <t xml:space="preserve">Sukauptas nusidėvėjimas iki 2019 m. įsigytam turtui
</t>
    </r>
    <r>
      <rPr>
        <b/>
        <u/>
        <sz val="10"/>
        <rFont val="Arial"/>
        <family val="2"/>
        <charset val="186"/>
      </rPr>
      <t>PRAĖJUSIO</t>
    </r>
    <r>
      <rPr>
        <b/>
        <sz val="10"/>
        <rFont val="Arial"/>
        <family val="2"/>
        <charset val="186"/>
      </rPr>
      <t xml:space="preserve"> ATASKAITIU LAIKOTARPIO</t>
    </r>
  </si>
  <si>
    <r>
      <t xml:space="preserve">Likutinė vertė iki 2019 m. įsigytam turtui
</t>
    </r>
    <r>
      <rPr>
        <b/>
        <u/>
        <sz val="10"/>
        <rFont val="Arial"/>
        <family val="2"/>
        <charset val="186"/>
      </rPr>
      <t>PRAĖJUSIO</t>
    </r>
    <r>
      <rPr>
        <b/>
        <sz val="10"/>
        <rFont val="Arial"/>
        <family val="2"/>
        <charset val="186"/>
      </rPr>
      <t xml:space="preserve"> ATASKAITIU LAIKOTARPIO</t>
    </r>
  </si>
  <si>
    <t>Sukauptas nusidėvėjimas iki 2019 m. įsigytam turtui
ATASKAITINIU LAIKOTARPIU</t>
  </si>
  <si>
    <t>Nusidėvėjimo mėnesių skaičius iki ataskaitinio laikotarpio pabaigos nuo 2019 m. įsigytam turtui</t>
  </si>
  <si>
    <t>Perskaičiuotas metinis nusidėvėjimas po 2019 m įsigytam turtui</t>
  </si>
  <si>
    <t xml:space="preserve"> Visas perskaičiuotas metinis nusidėvėjimas</t>
  </si>
  <si>
    <t>Visas sukauptas nusidėvėjimas</t>
  </si>
  <si>
    <t>Perskaičiuota likutinė vertė ataskaitinio laikotarpio pabaigai</t>
  </si>
  <si>
    <t>Metodinis statusas</t>
  </si>
  <si>
    <t>Ar vandentvarkos turtas?</t>
  </si>
  <si>
    <t>Ar visa įsigijimo vertė paskirstyta?</t>
  </si>
  <si>
    <t>Iki 2019 m. buvęs turto pogrupis</t>
  </si>
  <si>
    <t>Iki 2019 m. buvęs normatyvas</t>
  </si>
  <si>
    <t>Eksploatacijos pradžios metai</t>
  </si>
  <si>
    <t>Eksploatacijos pradžios data</t>
  </si>
  <si>
    <t>Eksploatacijos pabaigos data</t>
  </si>
  <si>
    <t>Likęs tarnavimo laikas</t>
  </si>
  <si>
    <t>Geriamojo vandens tiekimo ir nuotekų tvarkymo licencija</t>
  </si>
  <si>
    <t>11100001</t>
  </si>
  <si>
    <t>I.1.kitas nematerialus turtas</t>
  </si>
  <si>
    <t>II.Gavyba</t>
  </si>
  <si>
    <t>7.1.Nematerialus</t>
  </si>
  <si>
    <t>Programinės įrangos NOD32 licencija</t>
  </si>
  <si>
    <t>11100002</t>
  </si>
  <si>
    <t>I.1.standartinė programinė įranga</t>
  </si>
  <si>
    <t>Bendrosios sąnaudos</t>
  </si>
  <si>
    <t>Finansų valdymo sistema PROFIT-W SQL</t>
  </si>
  <si>
    <t>11200003E</t>
  </si>
  <si>
    <t>Kompiuterinė programa Alga 2000</t>
  </si>
  <si>
    <t>11200005E</t>
  </si>
  <si>
    <t>Programinė įranga  Microsoft Office  HB 2013 LT</t>
  </si>
  <si>
    <t>11200006E</t>
  </si>
  <si>
    <t>Programinė įranga Antivirusinė G-Data IS MultiUser Goverment</t>
  </si>
  <si>
    <t>11200007</t>
  </si>
  <si>
    <t>V.Nereguliuojama</t>
  </si>
  <si>
    <t>Programinė įranga ESD MS. Office&amp;Bus 2016 1PC</t>
  </si>
  <si>
    <t>11200008</t>
  </si>
  <si>
    <t>Žemė  (11,31 arai)</t>
  </si>
  <si>
    <t>12000001E</t>
  </si>
  <si>
    <t>II.6.1. Žemė</t>
  </si>
  <si>
    <t>IV.Kita_reguliuojama</t>
  </si>
  <si>
    <t>0.1.Žemė</t>
  </si>
  <si>
    <t>1,5 MW Konteinerinė katilinė</t>
  </si>
  <si>
    <t>12100002E</t>
  </si>
  <si>
    <t>II.2.4.Kiti įrenginiai</t>
  </si>
  <si>
    <t>2.1.Statiniai</t>
  </si>
  <si>
    <t>SMD katilinės pastatas Upytės sen. Panevėžio r.</t>
  </si>
  <si>
    <t>12100003E</t>
  </si>
  <si>
    <t>II.2.1.Pastatai</t>
  </si>
  <si>
    <t xml:space="preserve">1.1.Pastatai </t>
  </si>
  <si>
    <t>0,4 kv oro linija iš KT G-416 inv.. R323421 Skaisgirių k. Panevėžio r.</t>
  </si>
  <si>
    <t>12100004E</t>
  </si>
  <si>
    <t>Žibartonių katilinė su įrengimais</t>
  </si>
  <si>
    <t>12100006E</t>
  </si>
  <si>
    <t>Mechaninės dirbtuvės</t>
  </si>
  <si>
    <t>12100007E</t>
  </si>
  <si>
    <t>Krekenavos katilinė su stacion. įrengimais</t>
  </si>
  <si>
    <t>12100008E</t>
  </si>
  <si>
    <t>Magistralinės šilumos trąsos (plieno, 1562,81 m)</t>
  </si>
  <si>
    <t>12100010E</t>
  </si>
  <si>
    <t>II.2.3.vamzdynai</t>
  </si>
  <si>
    <t>6.5.Kita_įranga</t>
  </si>
  <si>
    <t>Vandentiekio tinklai (4400-2445-1186) 216,37 m</t>
  </si>
  <si>
    <t>12100011E</t>
  </si>
  <si>
    <t>II.Pristatymas</t>
  </si>
  <si>
    <t xml:space="preserve">3.1.Vandentiekio_tinklai </t>
  </si>
  <si>
    <t>Vandentiekio tinklai (4400-2430-7553) 1647,9 m</t>
  </si>
  <si>
    <t>12100012E</t>
  </si>
  <si>
    <t>Vandentiekio tinklai (4400-2422-8859) 562,44 m</t>
  </si>
  <si>
    <t>12100013E</t>
  </si>
  <si>
    <t>Vandentiekio tinklai (4400-2422-8862) 1570,8 m</t>
  </si>
  <si>
    <t>12100014E</t>
  </si>
  <si>
    <t>Nuotekų šalinimo tinklai (4400-2445-1147) 501,7 m</t>
  </si>
  <si>
    <t>12100015E</t>
  </si>
  <si>
    <t>III.Surinkimas</t>
  </si>
  <si>
    <t xml:space="preserve">3.2.Nuotekų_tinklai </t>
  </si>
  <si>
    <t>Nuotekų šalinimo tinklai (4400-2447-0720) 214,41 m</t>
  </si>
  <si>
    <t>12100016E</t>
  </si>
  <si>
    <t>Nuotekų šalinimo tinklai (4400-2430-7497) 1387,07 m</t>
  </si>
  <si>
    <t>12100017E</t>
  </si>
  <si>
    <t>Nuotekų šalinimo tinklai (4400-2427-5916) 488,4 m</t>
  </si>
  <si>
    <t>12100018E</t>
  </si>
  <si>
    <t>Nuotekų šalinimo tinklai (4400-2427-5949) 281,67 m</t>
  </si>
  <si>
    <t>12100019E</t>
  </si>
  <si>
    <t>Nuotekų šalinimo tinklai (4400-2427-5950) 1287,89 m</t>
  </si>
  <si>
    <t>12100020E</t>
  </si>
  <si>
    <t>Nuotekų šalinimo tinklai (4400-2430-7531) 386,31 m</t>
  </si>
  <si>
    <t>12100021E</t>
  </si>
  <si>
    <t>Nuotekų šalinimo tinklai (4400-2430-7542)  3046,46 m</t>
  </si>
  <si>
    <t>12100022E</t>
  </si>
  <si>
    <t>Technologinis pastatas (4400-2447-1761)</t>
  </si>
  <si>
    <t>12100023E</t>
  </si>
  <si>
    <t>III.Valymas</t>
  </si>
  <si>
    <t>Priėmimo kamera (4400-2447-1794)</t>
  </si>
  <si>
    <t>12100024E</t>
  </si>
  <si>
    <t>II.4.2. įrankiai</t>
  </si>
  <si>
    <t xml:space="preserve">Dumblo rezervuaras (4400-2447-1783) </t>
  </si>
  <si>
    <t>12100025E</t>
  </si>
  <si>
    <t>Nuotekų šalinimo tinklai (4400-2586-4600) 17,7 m</t>
  </si>
  <si>
    <t>12100026E</t>
  </si>
  <si>
    <t>Nuotekų šalinimo tinklai (4400-2451-3451) 10,44 m</t>
  </si>
  <si>
    <t>12100027E</t>
  </si>
  <si>
    <t>Nuotekų šalinimo tinklai (4400-2586-4611) 36,48 m</t>
  </si>
  <si>
    <t>12100028E</t>
  </si>
  <si>
    <t>Drenažo tinklai (4400-2451-3438) 104,04 m</t>
  </si>
  <si>
    <t>12100029E</t>
  </si>
  <si>
    <t>Vandentiekio tinklai (4400-2451-6900) 65,09 m</t>
  </si>
  <si>
    <t>12100030E</t>
  </si>
  <si>
    <t>Vandentiekio  tinklai (4400-2440-6534) 40,66 m</t>
  </si>
  <si>
    <t>12100031E</t>
  </si>
  <si>
    <t>Vandentiekio tinklai (4400-2440-6562) 247,18 m</t>
  </si>
  <si>
    <t>12100032E</t>
  </si>
  <si>
    <t>Vandentiekio tinklai (4400-2440-6584)  160,65 m</t>
  </si>
  <si>
    <t>12100033E</t>
  </si>
  <si>
    <t>Vandentiekio tinklai (4400-2440-6619)  437,82 m</t>
  </si>
  <si>
    <t>12100034E</t>
  </si>
  <si>
    <t>Vandentiekio tinklai (4400-2440-6622)  40,24 m</t>
  </si>
  <si>
    <t>12100035E</t>
  </si>
  <si>
    <t>Vandentiekio tinklai (4400-2440-6636)  169,84 m</t>
  </si>
  <si>
    <t>12100036E</t>
  </si>
  <si>
    <t>Vandentiekio tinklai (4400-2440-6651)  217,39 m</t>
  </si>
  <si>
    <t>12100037E</t>
  </si>
  <si>
    <t>Vandentiekio tinklai (4400-2440-6662)  30,19 m</t>
  </si>
  <si>
    <t>12100038E</t>
  </si>
  <si>
    <t>Vandentiekio tinklai (4400-2441-7690) 119,6 m</t>
  </si>
  <si>
    <t>12100039E</t>
  </si>
  <si>
    <t>Nuotekų šalinimo tinklai (4400-2440-6840) 41,06 m</t>
  </si>
  <si>
    <t>12100040E</t>
  </si>
  <si>
    <t>Nuotekų šalinimo tinklai (4400-2440-6862) 247,20 m</t>
  </si>
  <si>
    <t>12100041E</t>
  </si>
  <si>
    <t>Nuotekų šalinimo tinklai (4400-2440-6884) 359,85 m</t>
  </si>
  <si>
    <t>12100042E</t>
  </si>
  <si>
    <t>Nuotekų šalinimo tinklai (4400-2447-6908) 39,82 m</t>
  </si>
  <si>
    <t>12100043E</t>
  </si>
  <si>
    <t>Nuotekų šalinimo tinklai (4400-2440-6919) 587,95 m</t>
  </si>
  <si>
    <t>12100044E</t>
  </si>
  <si>
    <t>Nuotekų šalinimo tinklai (4400-2440-6928) 27,22 m</t>
  </si>
  <si>
    <t>12100045E</t>
  </si>
  <si>
    <t>Nuotekų šalinimo tinklai (4400-2440-6930) 121,21 m</t>
  </si>
  <si>
    <t>12100046E</t>
  </si>
  <si>
    <t>Vandentiekio tinklai (4400-2440-6529) 181,75 m</t>
  </si>
  <si>
    <t>12100047E</t>
  </si>
  <si>
    <t>Nuotekų šalinimo tinklai (4400-2440-6724) 916,76 m</t>
  </si>
  <si>
    <t>12100048E</t>
  </si>
  <si>
    <t>Nuotekų šalinimo tinklai (4400-2440-6751) 612,56 m</t>
  </si>
  <si>
    <t>12100049E</t>
  </si>
  <si>
    <t>Nuotekų šalinimo tinklai (4400-2440-6773) 184,25 m</t>
  </si>
  <si>
    <t>12100050E</t>
  </si>
  <si>
    <t>Nuotekų šalinimo tinklai (4400-2440-6808) 308,47 m</t>
  </si>
  <si>
    <t>12100051E</t>
  </si>
  <si>
    <t>Nuotekų šalinimo tinklai (4400-2440-6819) 452,59 m</t>
  </si>
  <si>
    <t>12100052E</t>
  </si>
  <si>
    <t>Orapučių pastatas 1H 1/g (4400-2454-4305)</t>
  </si>
  <si>
    <t>12100053E</t>
  </si>
  <si>
    <t>Nuotekų šalinimo tinklai (4400-2454-7428) 28,93 m</t>
  </si>
  <si>
    <t>12100054E</t>
  </si>
  <si>
    <t>Nuotekų šalinimo tinklai (4400-2454-7451) 77,14 m</t>
  </si>
  <si>
    <t>12100055E</t>
  </si>
  <si>
    <t>Nuotekų šalinimo tinklai (4400-2454-7462) 25,61 m</t>
  </si>
  <si>
    <t>12100056E</t>
  </si>
  <si>
    <t>Nuotekų šalinimo tinklai (4400-2454-7484) 28,33 m</t>
  </si>
  <si>
    <t>12100057E</t>
  </si>
  <si>
    <t>Nuotekų šalinimo tinklai (4400-2454-7495) 14,83 m</t>
  </si>
  <si>
    <t>12100058E</t>
  </si>
  <si>
    <t>Nuotekų šalinimo tinklai (4400-2454-7508) 10,66 m</t>
  </si>
  <si>
    <t>12100059E</t>
  </si>
  <si>
    <t>Nuotekų šalinimo tinklai (4400-2454- 7519) 21,20 m</t>
  </si>
  <si>
    <t>12100060E</t>
  </si>
  <si>
    <t>Nuotekų šalinimo tinklai (4400-2454-7532) 47,32 m</t>
  </si>
  <si>
    <t>12100061E</t>
  </si>
  <si>
    <t>Nuotekų šalinimo tinklai (4400-2454-7584) 1,96 m</t>
  </si>
  <si>
    <t>12100062E</t>
  </si>
  <si>
    <t>Katilinė  Velžyje, Nevėžio g.62</t>
  </si>
  <si>
    <t>12100063E</t>
  </si>
  <si>
    <t>Buitinis pagalbinis pastatas</t>
  </si>
  <si>
    <t>12100064E</t>
  </si>
  <si>
    <t>Kiemo statiniai (vandens bokštas, arteziniai gręžiniai  3 vnt.)</t>
  </si>
  <si>
    <t>12100068E</t>
  </si>
  <si>
    <t>Nugeležinimo stotis</t>
  </si>
  <si>
    <t>12100069E</t>
  </si>
  <si>
    <t>II.Ruošimas</t>
  </si>
  <si>
    <t>Šilumos tinklai ( 1ŠT(TV)- 12ŠT(TV), 858,26 m, unik.Nr. 4400-0511-1771 Upytės k.</t>
  </si>
  <si>
    <t>12100070E</t>
  </si>
  <si>
    <t>Katilinė su joje sumontuota  dujine įranga (unik. Nr.4400-1007-5597), Žemdirbių g. Velžio k.</t>
  </si>
  <si>
    <t>12100071E</t>
  </si>
  <si>
    <t>Katilinė su joje sumontuota dujine įranga (unik.Nr.4400-2002-6473), Guobų g.Dembavos k.</t>
  </si>
  <si>
    <t>12100072E</t>
  </si>
  <si>
    <t>Katilinė su joje sumontuota dujine įranga (unik.Nr.4400-1839-0157) Veteranų g. Dembavos k.</t>
  </si>
  <si>
    <t>12100073E</t>
  </si>
  <si>
    <t>Katilinė su joje sumontuota dujine įranga (unik.Nr. 4400-1814-8636) Melioratorių g.Dembavos k.</t>
  </si>
  <si>
    <t>12100074E</t>
  </si>
  <si>
    <t>Automatizuota vandens nugeležinimo stotis Žibartonių k.</t>
  </si>
  <si>
    <t>12100076</t>
  </si>
  <si>
    <t>Automatizuota vandens nugeležinimo stotis Ėriškių k., Upytės sen.</t>
  </si>
  <si>
    <t>12100077</t>
  </si>
  <si>
    <t>Automatizuota vandens nugeležinimo stotis Upytės k., Upytės sen.</t>
  </si>
  <si>
    <t>12100078</t>
  </si>
  <si>
    <t>Šilumos tinklai (unikalus Nr.4400-1839-0224), ilgis 38,07 m, Veteranų g. Dembavos k.,</t>
  </si>
  <si>
    <t>12100079</t>
  </si>
  <si>
    <t>Lietaus nuotekų tinklai (šulinys 1 vnt., lietaus grotelės, unik. Nr.4400-1839-0292) 12,40 m Veteranų</t>
  </si>
  <si>
    <t>12100080</t>
  </si>
  <si>
    <t>Vandentiekio tinklai (unik.Nr.4400-1839-1087) 43,81 m, Veteranų g., Dembavos k.</t>
  </si>
  <si>
    <t>12100081</t>
  </si>
  <si>
    <t>Šilumos tinklai (unik.Nr.4400-3806-6696) 388,57 m, Liepų g.,Dembavos k.</t>
  </si>
  <si>
    <t>12100082</t>
  </si>
  <si>
    <t>Šilumos tinklai (unik.Nr.4400-3806-6674) 828,84 m, Veteranų g., Dembavos k.</t>
  </si>
  <si>
    <t>12100083</t>
  </si>
  <si>
    <t>Šilumos tinklai (unik.Nr.4400-3806-6641) 182,32 m, Melioratorių g., Dembavos k.</t>
  </si>
  <si>
    <t>12100084</t>
  </si>
  <si>
    <t>Šilumos tinklai (unik.Nr.4400-3806-6685) 469,30 m, Melioratorių g. Dembavos k.</t>
  </si>
  <si>
    <t>12100085</t>
  </si>
  <si>
    <t>94/100 nuotekų  tinklų, 229,23 m  Sodų  g., Krekenava (4400-3819-6676)</t>
  </si>
  <si>
    <t>12100086</t>
  </si>
  <si>
    <t>94/100 nuotekų  tinklų, 265,93 m  M. Antanaičio  g., Krekenava (4400-3819-6680)</t>
  </si>
  <si>
    <t>12100087</t>
  </si>
  <si>
    <t>94/100 nuotekų  tinklų, 241,93 m  Pušyno  g., Krekenava (4400-3819-6691)</t>
  </si>
  <si>
    <t>12100088</t>
  </si>
  <si>
    <t>94/100 nuotekų  tinklų, 207,63 m  Mechanizatorių  g., Krekenava (4400-3819-6704)</t>
  </si>
  <si>
    <t>12100089</t>
  </si>
  <si>
    <t>94/100 nuotekų  tinklų, 78,50 m  Nevėžio  g., Krekenava (4400-3819-6715)</t>
  </si>
  <si>
    <t>12100090</t>
  </si>
  <si>
    <t>94/100 nuotekų  tinklų, 111,36 m  Beržytės  g., Krekenava (4400-3819-6726)</t>
  </si>
  <si>
    <t>12100091</t>
  </si>
  <si>
    <t>12100092</t>
  </si>
  <si>
    <t>94/100 nuotekų  tinklų, 650,68 m  Nevėžio  g., Krekenava (4400-3819-6748)</t>
  </si>
  <si>
    <t>12100093</t>
  </si>
  <si>
    <t>94/100 vandentiekio  tinklų, 258,84 m  Kęstučio  g., Krekenava (4400-3819-6626)</t>
  </si>
  <si>
    <t>12100094</t>
  </si>
  <si>
    <t>94/100 vandentiekio  tinklų, 263,80 m  M.Antanaičio  g., Krekenava (4400-3819-6637)</t>
  </si>
  <si>
    <t>12100095</t>
  </si>
  <si>
    <t>94/100 vandentiekio  tinklų, 131,36 m  Vytauto  g., Krekenava (4400-3819-6648)</t>
  </si>
  <si>
    <t>12100096</t>
  </si>
  <si>
    <t>94/100 vandentiekio  tinklų, 214,82 m  Mechanizatorių  g., Krekenava (4400-3819-6659)</t>
  </si>
  <si>
    <t>12100097</t>
  </si>
  <si>
    <t>94/100 vandentiekio  tinklų, 296,42 m  Švenčiuliškių  g., Krekenava (4400-3819-6662)</t>
  </si>
  <si>
    <t>12100098</t>
  </si>
  <si>
    <t>94/100 vandentiekio  tinklų, 1067,36 m  Švenčiuliškių  g., Krekenava (4400-3819-2298)</t>
  </si>
  <si>
    <t>12100099</t>
  </si>
  <si>
    <t>Traktorius  Belarus-820</t>
  </si>
  <si>
    <t>12200002E</t>
  </si>
  <si>
    <t>II.5.2.kitos transporto priemonės</t>
  </si>
  <si>
    <t>5.5.Transportas_kitas</t>
  </si>
  <si>
    <t>Suvirinimo aparatas ADD-3111</t>
  </si>
  <si>
    <t>12200004E</t>
  </si>
  <si>
    <t>II.3.1.vandens siurbliai, nuotekų ir dumblo siurbliai virš 5 kW, kita įranga</t>
  </si>
  <si>
    <t>4.3.Mašinos_kitos</t>
  </si>
  <si>
    <t>Rotacinė šienapjovė</t>
  </si>
  <si>
    <t>12200005E</t>
  </si>
  <si>
    <t>Hidraulinis presas  40 t  2135 mod.</t>
  </si>
  <si>
    <t>12200006E</t>
  </si>
  <si>
    <t>Įžemiklis oro linijoms su 4 lazdomis, 0,4 kw</t>
  </si>
  <si>
    <t>12200007E</t>
  </si>
  <si>
    <t>Šilumokaičio praplovimo įrenginys</t>
  </si>
  <si>
    <t>12200010E</t>
  </si>
  <si>
    <t>Hidroforas 25 HW t65</t>
  </si>
  <si>
    <t>12200011E</t>
  </si>
  <si>
    <t>4.1.Siurbliai</t>
  </si>
  <si>
    <t>Akumuliatoriaus pakrovėjas su užvedimo funkcija</t>
  </si>
  <si>
    <t>12200014E</t>
  </si>
  <si>
    <t>Apsauginiai vožtuvai 6 bar. 2 Prescor, 2 vnt.</t>
  </si>
  <si>
    <t>12200015E</t>
  </si>
  <si>
    <t>Krūmapjovė CC2 145</t>
  </si>
  <si>
    <t>12200016E</t>
  </si>
  <si>
    <t>Siurblys MTB 65-160/171 A-F-A-BQQV  400D</t>
  </si>
  <si>
    <t>12200022E</t>
  </si>
  <si>
    <t>Kompresorius oro su priedais (šlanga ir pistoletas)</t>
  </si>
  <si>
    <t>12200023E</t>
  </si>
  <si>
    <t>Vandens šildymo katilas VŠPK-2</t>
  </si>
  <si>
    <t>12200024E</t>
  </si>
  <si>
    <t>Siurblys MCM 10/50</t>
  </si>
  <si>
    <t>12200025E</t>
  </si>
  <si>
    <t>II.3.2.nuotekų ir dumblo siurbliai iki 5 kW</t>
  </si>
  <si>
    <t>Elektros variklis 15x1460 pd.tr/ž 220/380V 4AMX160L4</t>
  </si>
  <si>
    <t>12200026E</t>
  </si>
  <si>
    <t>Šilumokaitis 1 MW galios vandens šildymo katilui</t>
  </si>
  <si>
    <t>12200027E</t>
  </si>
  <si>
    <t>Granulinis vandens šildymo katilas Granpal Eco 100 kW su POLMAR reguliatoriumi</t>
  </si>
  <si>
    <t>12200028E</t>
  </si>
  <si>
    <t>Dujinis katilas ATTACK 45 EZ</t>
  </si>
  <si>
    <t>12200029E</t>
  </si>
  <si>
    <t>12200030E</t>
  </si>
  <si>
    <t>Granulinis degiklis Pellas  150 Kw</t>
  </si>
  <si>
    <t>12200031E</t>
  </si>
  <si>
    <t>Nugeležinimo filtras</t>
  </si>
  <si>
    <t>12200032</t>
  </si>
  <si>
    <t>Oksidacinė talpa</t>
  </si>
  <si>
    <t>12200033</t>
  </si>
  <si>
    <t>Šienapjovė Z-178  (1,65 m)</t>
  </si>
  <si>
    <t>12200034</t>
  </si>
  <si>
    <t>Vamzdynų plovimo vandens srove mašina KJ-3100</t>
  </si>
  <si>
    <t>12200035</t>
  </si>
  <si>
    <t xml:space="preserve">Siurblys DS3057MT/230 2,4KW </t>
  </si>
  <si>
    <t>12200036</t>
  </si>
  <si>
    <t>Šilumokaitis XB52M-1  60  su izoliacija</t>
  </si>
  <si>
    <t>12200037</t>
  </si>
  <si>
    <t>50EUS-5,10SAK 230V Drenažinis siurblys</t>
  </si>
  <si>
    <t>12200038</t>
  </si>
  <si>
    <t>Kieto kuro katilas Solid 2000B K45 S62</t>
  </si>
  <si>
    <t>12200039</t>
  </si>
  <si>
    <t>Siurblys IL50/220-2,2/4</t>
  </si>
  <si>
    <t>12200040</t>
  </si>
  <si>
    <t>Mini ekskavatorius KUBOTA U27-4 (Lizingo dalis)</t>
  </si>
  <si>
    <t>12200041</t>
  </si>
  <si>
    <t>Mini ekskavatorius KUBOTA U27-4 (biudžeto lėšos)</t>
  </si>
  <si>
    <t>12200041-1</t>
  </si>
  <si>
    <t xml:space="preserve">Granulių siurbimo sistema </t>
  </si>
  <si>
    <t>12200042</t>
  </si>
  <si>
    <t>Vakuuminis kuro siurblys (granulių siurbimo sistemoje)</t>
  </si>
  <si>
    <t>12200043</t>
  </si>
  <si>
    <t>Priekaba Bazaltas 1</t>
  </si>
  <si>
    <t>12300001E</t>
  </si>
  <si>
    <t>Audi 80 B4</t>
  </si>
  <si>
    <t>12300008E</t>
  </si>
  <si>
    <t>II.5.1.lengvieji automobiliai</t>
  </si>
  <si>
    <t>AUDI - 80</t>
  </si>
  <si>
    <t>12300009E</t>
  </si>
  <si>
    <t>AUDI-80 AVANT</t>
  </si>
  <si>
    <t>12300010E</t>
  </si>
  <si>
    <t>WAUZZZ8CZRA009114 AUDI 1993 m.</t>
  </si>
  <si>
    <t>12300011E</t>
  </si>
  <si>
    <t>Srutvežis MMZ-6,6 kub.m (cisterna)</t>
  </si>
  <si>
    <t>12300012E</t>
  </si>
  <si>
    <t>Priekaba traktorinė 2PTI-4</t>
  </si>
  <si>
    <t>12300013E</t>
  </si>
  <si>
    <t>Krovininis automobilis VW Transporter</t>
  </si>
  <si>
    <t>12300017E</t>
  </si>
  <si>
    <t>Lengvasis automobilis Citroen Nemo 1,4 HDI SX</t>
  </si>
  <si>
    <t>12300018E</t>
  </si>
  <si>
    <t>Lengvasis aut. VW TRANSPORTER</t>
  </si>
  <si>
    <t>12300019E</t>
  </si>
  <si>
    <t>Lengvasis automobilis FIAT DUCATO</t>
  </si>
  <si>
    <t>12300020E</t>
  </si>
  <si>
    <t>Lengvasis automobilis Audi 80 Avant, DER112</t>
  </si>
  <si>
    <t>12300021E</t>
  </si>
  <si>
    <t>Lengvasis automobilis AUDI 80, DCG033</t>
  </si>
  <si>
    <t>12300022E</t>
  </si>
  <si>
    <t>Autobusas Volvo B-10 M , 44 vietų</t>
  </si>
  <si>
    <t>12300023E</t>
  </si>
  <si>
    <t>Lengvasis automobilis Audi 80 B4 Avant</t>
  </si>
  <si>
    <t>12300024E</t>
  </si>
  <si>
    <t>Lengvasis automobilis VW Caddy</t>
  </si>
  <si>
    <t>12300025E</t>
  </si>
  <si>
    <t>Lengvasis automobilis  VW Caddy 1,9 l</t>
  </si>
  <si>
    <t>12300026</t>
  </si>
  <si>
    <t>Krovininis automobilis VW TRANSPORTER</t>
  </si>
  <si>
    <t>12300027</t>
  </si>
  <si>
    <t>Keleivinis mikroautobusas</t>
  </si>
  <si>
    <t>12300028</t>
  </si>
  <si>
    <t>FORD TRANSIT FT 330, keleivinis mikroautobusas</t>
  </si>
  <si>
    <t>12300029</t>
  </si>
  <si>
    <t>Volkswagen Sharan 1,9 TDI</t>
  </si>
  <si>
    <t>12300030</t>
  </si>
  <si>
    <t>Asenizacinis automobilis MAN 18.280</t>
  </si>
  <si>
    <t>12300031</t>
  </si>
  <si>
    <t>5.2.Asenizacinės_mašinos</t>
  </si>
  <si>
    <t>Lengvasis automobilis VOLKSWAGEN GOLF</t>
  </si>
  <si>
    <t>12300032</t>
  </si>
  <si>
    <t>Priekaba HUMBAUR HS353016-2014 (Lizingo dalis)</t>
  </si>
  <si>
    <t>12300034</t>
  </si>
  <si>
    <t>Priekaba HUMBAUR HS353016-2014 (Biudžeto lėšos)</t>
  </si>
  <si>
    <t>12300034-1</t>
  </si>
  <si>
    <t>Hidraulinis skaldytuvas SM 500E</t>
  </si>
  <si>
    <t>12400003E</t>
  </si>
  <si>
    <t>Siurblys WT 20XK3DE</t>
  </si>
  <si>
    <t>12400004E</t>
  </si>
  <si>
    <t>Pjūklas 357xP15"ss</t>
  </si>
  <si>
    <t>12400008E</t>
  </si>
  <si>
    <t>Spausdintuvas HP LJ 1020 A4</t>
  </si>
  <si>
    <t>12400011E</t>
  </si>
  <si>
    <t>Kompiuteris VECTRON AK07</t>
  </si>
  <si>
    <t>12400013E</t>
  </si>
  <si>
    <t>Plovimo įrenginys 1.396-300,0</t>
  </si>
  <si>
    <t>12400014E</t>
  </si>
  <si>
    <t>Vandens purvo siurblys WT-20x</t>
  </si>
  <si>
    <t>12400015E</t>
  </si>
  <si>
    <t>Vejapjovė xsw55MHS GCV 190 OHC</t>
  </si>
  <si>
    <t>12400023E</t>
  </si>
  <si>
    <t>Kompiuteris MIKRONAS 2800</t>
  </si>
  <si>
    <t>12400024E</t>
  </si>
  <si>
    <t>BIZHUB 164 daugiafunkcinis aparatas</t>
  </si>
  <si>
    <t>12400025E</t>
  </si>
  <si>
    <t>Siurblys 1,2KW DS3045MT/230</t>
  </si>
  <si>
    <t>12400026E</t>
  </si>
  <si>
    <t>Siurblys 2,4KW DP3057MT/230</t>
  </si>
  <si>
    <t>12400027E</t>
  </si>
  <si>
    <t>Kompiuteris ADM Athlin XP1700+BOX</t>
  </si>
  <si>
    <t>12400028E</t>
  </si>
  <si>
    <t>Kompiuteris Mikronas 3000</t>
  </si>
  <si>
    <t>12400029E</t>
  </si>
  <si>
    <t>Kompiuteris su pr įranga samsung 205 W 20 Wide</t>
  </si>
  <si>
    <t>12400030E</t>
  </si>
  <si>
    <t>Kompiuteris Celeron 1.3 (Comi)</t>
  </si>
  <si>
    <t>12400031E</t>
  </si>
  <si>
    <t>Spinta knygoms</t>
  </si>
  <si>
    <t>12400033E</t>
  </si>
  <si>
    <t>Seifas geležinis</t>
  </si>
  <si>
    <t>12400034E</t>
  </si>
  <si>
    <t>Spausdintuvas Canon I-Sensys MF</t>
  </si>
  <si>
    <t>12400035E</t>
  </si>
  <si>
    <t>Kompiuterio stalas</t>
  </si>
  <si>
    <t>12400036E</t>
  </si>
  <si>
    <t>Suvirinimo aparatas-lygintuvas Handy Stick 180</t>
  </si>
  <si>
    <t>12400037E</t>
  </si>
  <si>
    <t>Nešiojamasis kompiuteris NB HP su maitinimo laidu 1,8 m</t>
  </si>
  <si>
    <t>12400038E</t>
  </si>
  <si>
    <t>Gelbėjimo keltuvas Protekt su stovu TM9</t>
  </si>
  <si>
    <t>12400039E</t>
  </si>
  <si>
    <t>Kompiuteris, monitorius  LG LED, klaviatūra Acme</t>
  </si>
  <si>
    <t>12400040E</t>
  </si>
  <si>
    <t>Krūmapjovė STIHL  FS410-C su triš., autok., aps.</t>
  </si>
  <si>
    <t>12400041E</t>
  </si>
  <si>
    <t>Bunkeris 95 L  Biokaitra</t>
  </si>
  <si>
    <t>12400042E</t>
  </si>
  <si>
    <t>Bunkeris 95 L Biokaitra</t>
  </si>
  <si>
    <t>12400043E</t>
  </si>
  <si>
    <t>Sraigtas</t>
  </si>
  <si>
    <t>12400044E</t>
  </si>
  <si>
    <t>Šilumos skaitiklis SKS-3-U2-2WR7 Qn 1,5 DN20 grįžt.su antgaliais</t>
  </si>
  <si>
    <t>12400045E</t>
  </si>
  <si>
    <t>Šilumos skaitiklis SKS-3-U2-2WR7 Qn 1,5 DN20 grįžt. su termoįvore</t>
  </si>
  <si>
    <t>12400046E</t>
  </si>
  <si>
    <t>Kompiuteris i5-4440/8GB/120SSD/1TB/int/DVD-RW/W8</t>
  </si>
  <si>
    <t>12400047E</t>
  </si>
  <si>
    <t>Šilumos skaitiklis SKS-3-U2-2WR7 Qn 1,5  Dn20 grįžt.</t>
  </si>
  <si>
    <t>12400048E</t>
  </si>
  <si>
    <t>Kompiuteris  i3-3220/4GB/500/int./DVD-RW/Windows XP</t>
  </si>
  <si>
    <t>12400049E</t>
  </si>
  <si>
    <t>12400050E</t>
  </si>
  <si>
    <t>Kompiuteris  i3-2120/4096/500/int/DVD-RW/Windows XP  su monitoriumi LCD/LED Philips</t>
  </si>
  <si>
    <t>12400051E</t>
  </si>
  <si>
    <t>12400052E</t>
  </si>
  <si>
    <t>Kompiuteris i3-2120/4096/500/int/DVD-RW/Windows XP su monitoriumi Philips</t>
  </si>
  <si>
    <t>12400053E</t>
  </si>
  <si>
    <t>Siurblys DP3057. 181MT/230 2,4KW (nuotekų perpumpavimo)</t>
  </si>
  <si>
    <t>12400054E</t>
  </si>
  <si>
    <t>Variklis  FR 3KW 380V su kabeliu</t>
  </si>
  <si>
    <t>12400055E</t>
  </si>
  <si>
    <t>Kompiuteris G2020/4GB/500/Int.//Win XP su monit. Philips LCD/LED</t>
  </si>
  <si>
    <t>12400056E</t>
  </si>
  <si>
    <t>Kompiuteris NB HP  nešiojamas</t>
  </si>
  <si>
    <t>12400057E</t>
  </si>
  <si>
    <t>Kompiuteris NB HP nešiojamas</t>
  </si>
  <si>
    <t>12400058E</t>
  </si>
  <si>
    <t>Hidroforas  450V-GC</t>
  </si>
  <si>
    <t>12400059E</t>
  </si>
  <si>
    <t>Kompiuteris G2030/4GB/500GB/int./DVD-RW/XP PRo</t>
  </si>
  <si>
    <t>12400060E</t>
  </si>
  <si>
    <t>Variklis FR 3KW 380V su kabeliu</t>
  </si>
  <si>
    <t>12400061E</t>
  </si>
  <si>
    <t>Variklis FR 4KW 380V su kabeliu</t>
  </si>
  <si>
    <t>12400062E</t>
  </si>
  <si>
    <t>12400063E</t>
  </si>
  <si>
    <t>Dažnio keitiklis B600  5,5 KW 380V</t>
  </si>
  <si>
    <t>12400064E</t>
  </si>
  <si>
    <t>12400065E</t>
  </si>
  <si>
    <t>Kompiuteris G2030/4GB/500/Int./DVD-RW/Klav/Pele/Win 8.1, monit. Benq</t>
  </si>
  <si>
    <t>12400066E</t>
  </si>
  <si>
    <t>Siurblys su adapteriu 160SH/253</t>
  </si>
  <si>
    <t>12400067E</t>
  </si>
  <si>
    <t xml:space="preserve">Bunkeris 1200 ltr </t>
  </si>
  <si>
    <t>12400068E</t>
  </si>
  <si>
    <t>Dažnio keitiklis ATV28HU90N4  5,5 kW</t>
  </si>
  <si>
    <t>12400069E</t>
  </si>
  <si>
    <t>12400070</t>
  </si>
  <si>
    <t>12400071</t>
  </si>
  <si>
    <t>Siurblys DAB BPH120/280.50T+korpusas BPH 120/280.50T</t>
  </si>
  <si>
    <t>12400072</t>
  </si>
  <si>
    <t>Kompiuteris G3250/4/500/DVD-RW/20"/Klav+Mouse/WinXP Pro</t>
  </si>
  <si>
    <t>12400073</t>
  </si>
  <si>
    <t>Kompiuteris G3258/4GB/500/intelHD/DVD-RW/Windows XP</t>
  </si>
  <si>
    <t>12400074</t>
  </si>
  <si>
    <t>Oro kompresorius /3f/ ABAC</t>
  </si>
  <si>
    <t>12400075</t>
  </si>
  <si>
    <t>Oro kompresorius  /3f/ ABAC</t>
  </si>
  <si>
    <t>12400076</t>
  </si>
  <si>
    <t>Daugiafunkcinis kopijuoklis  Bizhub 227</t>
  </si>
  <si>
    <t>12400077</t>
  </si>
  <si>
    <t>Skaitiklis vandens Woltman DN100 WPH-K-ZF-N</t>
  </si>
  <si>
    <t>12400078</t>
  </si>
  <si>
    <t>II.4.1. apskaitos prietaisai</t>
  </si>
  <si>
    <t>I.Apskaitos veikla</t>
  </si>
  <si>
    <t>Dūmsiurbė CRMT/4-280/115 2,2KW</t>
  </si>
  <si>
    <t>12400079</t>
  </si>
  <si>
    <t>Šilumos skaitiklis SKS-3-U2-SDU-3 Qn 1,5 DN15 grįžt.</t>
  </si>
  <si>
    <t>12400080</t>
  </si>
  <si>
    <t>Šiluminis mazgas Šilelio g. 1,Krekenava (4400-0029-7538)</t>
  </si>
  <si>
    <t>12400086</t>
  </si>
  <si>
    <t>ŠŠiluminis mazgas Sporto g. 9,Krekenava (4400-0029-7249</t>
  </si>
  <si>
    <t>12400088</t>
  </si>
  <si>
    <t>Šiluminis mazgas Sporto g. 11,Krekenava (4400-0029-7292</t>
  </si>
  <si>
    <t>12400089</t>
  </si>
  <si>
    <t>Šiluminis mazgas Sporto g. 14,Krekenava (4400-0029-7349)</t>
  </si>
  <si>
    <t>12400091</t>
  </si>
  <si>
    <t>Šiluminis mazgas Sporto g. 15,Krekenava (4400-0029-7352)</t>
  </si>
  <si>
    <t>12400092</t>
  </si>
  <si>
    <t>Šiluminis mazgas Vytauto g. 8,Krekenava (4400-0029-8479)</t>
  </si>
  <si>
    <t>12400094</t>
  </si>
  <si>
    <t>Šiluminis mazgas Maironio g. 3,Krekenava (4400-0029-8057)</t>
  </si>
  <si>
    <t>12400095</t>
  </si>
  <si>
    <t>Šiluminis mazgas Maironio g. 5,Krekenava (4400-0029-8435)</t>
  </si>
  <si>
    <t>12400096</t>
  </si>
  <si>
    <t>Šiluminis mazgas Maironio g. 8,Krekenava (4400-0025-5736)</t>
  </si>
  <si>
    <t>12400098</t>
  </si>
  <si>
    <t>Kompiuteris Dell i3-2120/4GB/240SSD/int./DVD-ROM/24/Klaviatūra+Pelė/Win7</t>
  </si>
  <si>
    <t>12400100</t>
  </si>
  <si>
    <t>Kompiuteris Lenovo i3-2100/4GB/240SSD/int./DVD-ROM/24/Klaviatūra+Pelė/Win7</t>
  </si>
  <si>
    <t>12400101</t>
  </si>
  <si>
    <t>Biuro baldų komplektas</t>
  </si>
  <si>
    <t>12400102</t>
  </si>
  <si>
    <t>Neš. kompiuteris Think Pad su  monitoriumi, pele, klaviatūra, portų kartotuvu</t>
  </si>
  <si>
    <t>12400103</t>
  </si>
  <si>
    <t>Servo pavara GZ 1200E</t>
  </si>
  <si>
    <t>12400104</t>
  </si>
  <si>
    <t>Spausdintuvas lazerinis ProXpress</t>
  </si>
  <si>
    <t>12400105</t>
  </si>
  <si>
    <t>Neš. kompiuteris L470 20J4  su portų kartotuvu, klaviatūra, monitoriumi</t>
  </si>
  <si>
    <t>12400106</t>
  </si>
  <si>
    <t>Biotualetas</t>
  </si>
  <si>
    <t>12400107</t>
  </si>
  <si>
    <t>12400108</t>
  </si>
  <si>
    <t>Šilumos skaitiklis QALCOMET HEAT1-U2-SDU-1 Qn 3,5 DN25</t>
  </si>
  <si>
    <t>12400109</t>
  </si>
  <si>
    <t>Boiler Model CS Marina 69,60kW katilas su uždegėju, degimo kamera, torbuliatoriais</t>
  </si>
  <si>
    <t>163550</t>
  </si>
  <si>
    <t>Katilas Alkon 70 C/R NG su priedais</t>
  </si>
  <si>
    <t>163551</t>
  </si>
  <si>
    <t>Šilumos siurblys NIBE 2120-20 su valdymo moduliu SMO 20</t>
  </si>
  <si>
    <t>163552</t>
  </si>
  <si>
    <t>Boiler Modal 140 katilas su degikliu</t>
  </si>
  <si>
    <t>163553</t>
  </si>
  <si>
    <t>Dažnio keitiklis EFC5610-15K5 18,5 kw</t>
  </si>
  <si>
    <t>163554</t>
  </si>
  <si>
    <t>Duj. krautuvas YALE GLP25 s/n A875B27795B</t>
  </si>
  <si>
    <t>163555</t>
  </si>
  <si>
    <t>Dyz. krautuvas NISSAN EGH02A30U S/nEGH02-002052</t>
  </si>
  <si>
    <t>163556</t>
  </si>
  <si>
    <t>Vejos pjovimo traktorius John Deere X748 su žolės surinkimo bunkeriu 580H</t>
  </si>
  <si>
    <t>163557</t>
  </si>
  <si>
    <t>Priekaba TAURAS B700SP</t>
  </si>
  <si>
    <t>163558</t>
  </si>
  <si>
    <t>5/100 vandentiekio linijos - vandentiekio tinklų (4400-2440-6534) , 40,66 m</t>
  </si>
  <si>
    <t>111169E</t>
  </si>
  <si>
    <t>5/100 vandentiekio linijos - vandentiekio tinklų (4400-2440-6562) , 247,18 m</t>
  </si>
  <si>
    <t>111170E</t>
  </si>
  <si>
    <t>5/100 vandentiekio linijos - vandentiekio tinklų (4400-2440-6584) , 160,65 m</t>
  </si>
  <si>
    <t>111171E</t>
  </si>
  <si>
    <t>5/100 vandentiekio linijos - vandentiekio tinklų (4400-2440-6619) , 437,82 m</t>
  </si>
  <si>
    <t>111172E</t>
  </si>
  <si>
    <t>5/100 vandentiekio linijos - vandentiekio tinklų (4400-2440-6622) , 40,24 m</t>
  </si>
  <si>
    <t>111173E</t>
  </si>
  <si>
    <t>5/100 vandentiekio linijos - vandentiekio tinklų (4400-2440-6636) , 169,84 m</t>
  </si>
  <si>
    <t>111174E</t>
  </si>
  <si>
    <t>5/100 vandentiekio linijos - vandentiekio tinklų (4400-2440-6651) , 217,39 m</t>
  </si>
  <si>
    <t>111175E</t>
  </si>
  <si>
    <t>5/100 vandentiekio linijos - vandentiekio tinklų (4400-2440-6662) , 30,19 m</t>
  </si>
  <si>
    <t>111176E</t>
  </si>
  <si>
    <t>5/100 vandentiekio linijos - vandentiekio tinklų (4400-2441-7690) , 119,60 m</t>
  </si>
  <si>
    <t>111177E</t>
  </si>
  <si>
    <t>5/100 nuotekų linijos-  nuotekų šalinimo tinklų (4400-2440-6840) , 41,06 m</t>
  </si>
  <si>
    <t>111178E</t>
  </si>
  <si>
    <t>5/100 nuotekų linijos-  nuotekų šalinimo tinklų (4400-2440-6862) , 247,20 m</t>
  </si>
  <si>
    <t>111179E</t>
  </si>
  <si>
    <t>5/100 nuotekų linijos-  nuotekų šalinimo tinklų (4400-2440-6884) , 359,95 m</t>
  </si>
  <si>
    <t>111180E</t>
  </si>
  <si>
    <t>5/100 nuotekų linijos-  nuotekų šalinimo tinklų (4400-2440-6908) , 39,82 m</t>
  </si>
  <si>
    <t>111181E</t>
  </si>
  <si>
    <t>5/100 nuotekų linijos-  nuotekų šalinimo tinklų (4400-2440-6918) , 587,95 m</t>
  </si>
  <si>
    <t>111182E</t>
  </si>
  <si>
    <t>5/100 nuotekų linijos-  nuotekų šalinimo tinklų (4400-2440-6928) , 27,22m</t>
  </si>
  <si>
    <t>111183E</t>
  </si>
  <si>
    <t>5/100 nuotekų linijos-  slėginių nuotekų  tinklų (4400-2440-6930) , 121,21 m</t>
  </si>
  <si>
    <t>111184E</t>
  </si>
  <si>
    <t>5/100 vandentiekio linijos -  vandentiekio tinklų (4400-2440-6519) , 1982,16 m</t>
  </si>
  <si>
    <t>111185E</t>
  </si>
  <si>
    <t>5/100 nuotekų linijos-   nuotekų šalinimo tinklų (4400-2440-6724) , 916,76 m</t>
  </si>
  <si>
    <t>111186E</t>
  </si>
  <si>
    <t>5/100 nuotekų linijos-   nuotekų šalinimo tinklų (4400-2440-6751) , 612,56 m</t>
  </si>
  <si>
    <t>111187E</t>
  </si>
  <si>
    <t>5/100 nuotekų linijos-   nuotekų šalinimo tinklų (4400-2440-6773) , 184,25 m</t>
  </si>
  <si>
    <t>111188E</t>
  </si>
  <si>
    <t>5/100 nuotekų linijos-   nuotekų šalinimo tinklų (4400-2440-6808) , 308,47 m</t>
  </si>
  <si>
    <t>111189E</t>
  </si>
  <si>
    <t>5/100 nuotekų linijos-   nuotekų šalinimo tinklų (4400-2440-6819) , 452,59 m</t>
  </si>
  <si>
    <t>111190E</t>
  </si>
  <si>
    <t>6/100 pastato - orapūčių pastato (4400-2454-4305) , 38,76 kv.m</t>
  </si>
  <si>
    <t>111191E</t>
  </si>
  <si>
    <t>5/100 nuotekų linijos- nuotekų šalinimo tinklų (4400-2454-7428) , 28,93 m</t>
  </si>
  <si>
    <t>111192E</t>
  </si>
  <si>
    <t>5/100 nuotekų linijos- nuotekų šalinimo tinklų (4400-2454-7451) , 77,14 m</t>
  </si>
  <si>
    <t>111193E</t>
  </si>
  <si>
    <t>5/100 nuotekų linijos- slėginių nuotekų  tinklų (4400-2454-7462) , 25,61 m</t>
  </si>
  <si>
    <t>111194E</t>
  </si>
  <si>
    <t>5/100 nuotekų linijos- nuotekų šalinimo tinklų (4400-2454-7484) , 28,33 m</t>
  </si>
  <si>
    <t>111195E</t>
  </si>
  <si>
    <t>5/100 nuotekų linijos- nuotekų šalinimo tinklų (4400-2454-7495) , 14,83 m</t>
  </si>
  <si>
    <t>111196E</t>
  </si>
  <si>
    <t>5/100 nuotekų linijos- slėginių nuotekų  tinklų (4400-2454-7508) , 10,66 m</t>
  </si>
  <si>
    <t>111197E</t>
  </si>
  <si>
    <t>5/100 nuotekų linijos- slėginių nuotekų  tinklų (4400-2454-7519) , 21,20 m</t>
  </si>
  <si>
    <t>111198E</t>
  </si>
  <si>
    <t>5/100 nuotekų linijos- nuotekų šalinimo tinklų (4400-2454-7532) , 47,32 m</t>
  </si>
  <si>
    <t>111199E</t>
  </si>
  <si>
    <t>5/100 nuotekų linijos- lietaus nuotekų  tinklų (4400-2454-7584) , 1,96 m</t>
  </si>
  <si>
    <t>111200E</t>
  </si>
  <si>
    <t>6/100 vandentiekio linijos - vandentiekio tinklų (4400-2445-1186) 216,37m</t>
  </si>
  <si>
    <t>111201E</t>
  </si>
  <si>
    <t>6/100 vandentiekio linijos - vandentiekio tinklų (4400-2430-7553) 1647,90m</t>
  </si>
  <si>
    <t>111202E</t>
  </si>
  <si>
    <t>6/100 vandentiekio linijos - vandentiekio tinklų (4400-2451-6900) 65,09 m</t>
  </si>
  <si>
    <t>111203E</t>
  </si>
  <si>
    <t>6/100 vandentiekio linijos - vandentiekio tinklų (4400-2422-8859) 562,44 m</t>
  </si>
  <si>
    <t>111204E</t>
  </si>
  <si>
    <t>6/100 nuotekų linijos-buitinių nuotekų tinklų (4400-2445-1147) , 501,70 m</t>
  </si>
  <si>
    <t>111205E</t>
  </si>
  <si>
    <t>6/100 nuotekų linijos-buitinių nuotekų tinklų (4400-2447-0720) , 214,41 m</t>
  </si>
  <si>
    <t>111206E</t>
  </si>
  <si>
    <t>6/100 nuotekų linijos-buitinių nuotekų tinklų (4400-2430-7497) , 1387,07 m</t>
  </si>
  <si>
    <t>111207E</t>
  </si>
  <si>
    <t>6/100 nuotekų linijos-buitinių nuotekų tinklų (4400-2427-5916) , 488,40 m</t>
  </si>
  <si>
    <t>111208E</t>
  </si>
  <si>
    <t>6/100 nuotekų linijos-buitinių nuotekų tinklų (4400-2427-5949) , 281,67 m</t>
  </si>
  <si>
    <t>111209E</t>
  </si>
  <si>
    <t>6/100 nuotekų linijos-buitinių nuotekų tinklų (4400-2427-5950) , 1287,89 m</t>
  </si>
  <si>
    <t>111210E</t>
  </si>
  <si>
    <t>6/100 nuotekų linijos-buitinių nuotekų tinklų (4400-2430-7531) , 386,31 m</t>
  </si>
  <si>
    <t>111211E</t>
  </si>
  <si>
    <t>6/100 nuotekų linijos-buitinių nuotekų tinklų (4400-2430-7542) , 3046,46m</t>
  </si>
  <si>
    <t>111212E</t>
  </si>
  <si>
    <t>6/100 pastato - technologinio pastato (69,69 kv. m) (4400-2447-1761) Kęstučio g.50, Krekena</t>
  </si>
  <si>
    <t>111213E</t>
  </si>
  <si>
    <t>6/100 kitų statinių (inžinerinių)- priėmimo kameros (4400-2447-1794) Kęstučio g.50, Krekenava</t>
  </si>
  <si>
    <t>111214E</t>
  </si>
  <si>
    <t>6/100 kitų statinių (inžinerinių)- dumblo rezervuaro (4400-2447-1783) Kęstučio g.50, Krekenava</t>
  </si>
  <si>
    <t>111215E</t>
  </si>
  <si>
    <t>6/100 nuotekų linijos-buitinių nuotekų  tinklų (4400-2586-4600) , 10,44 m</t>
  </si>
  <si>
    <t>111216E</t>
  </si>
  <si>
    <t>6/100 nuotekų linijos-buitinių nuotekų  tinklų (4400-2451-3451) , 17,70 m</t>
  </si>
  <si>
    <t>111217E</t>
  </si>
  <si>
    <t>6/100 nuotekų linijos-buitinių nuotekų  tinklų (4400-2586-4611) , 36,48 m</t>
  </si>
  <si>
    <t>111218E</t>
  </si>
  <si>
    <t>6/100 nuotekų linijos-drenažo tinklų (4400-2451-3438) , 104,04 m</t>
  </si>
  <si>
    <t>111219E</t>
  </si>
  <si>
    <t>111220E</t>
  </si>
  <si>
    <t>Spaudiminės kanalizacijos tinklai 149 m, (unik.Nr.4400-0355-5160), Gustonių k. Naujamiesčio sen.</t>
  </si>
  <si>
    <t>111239E</t>
  </si>
  <si>
    <t>Fekalinės kanalizacijos tinklai, 1464,60 m (unik.Nr.4400-0355-5393),šuliniai 53 vnt.Gustonių k.</t>
  </si>
  <si>
    <t>111240E</t>
  </si>
  <si>
    <t xml:space="preserve">Vandentiekio tinklai 1477,26 m, (unik.Nr.4400-0355-5582) ,šuliniai 8 vnt., Gustonių k. </t>
  </si>
  <si>
    <t>111241E</t>
  </si>
  <si>
    <t>Valymo įrenginiai (unik.Nr. 4400-0357-5416) Gustonių k. Naujamiesčio sen.</t>
  </si>
  <si>
    <t>111242E</t>
  </si>
  <si>
    <t>Kiemo aptvėrimas (unik.Nr.4400-0357-4812) Gustonių k. Naujamiesčio sen.</t>
  </si>
  <si>
    <t>111243E</t>
  </si>
  <si>
    <t xml:space="preserve">II.2.2.4.tvoros </t>
  </si>
  <si>
    <t>Operatorinė, b.plotas 3,17kv.m, (unik.Nr.4400-0357-4723) Gustonių k. Naujamiesčio sen.</t>
  </si>
  <si>
    <t>111244E</t>
  </si>
  <si>
    <t>Katilinės pastatas (unik.Nr.4400-3035-3007) Statybininkų g.32, Vadoklių mstl.,Panevėžio r.sav.</t>
  </si>
  <si>
    <t>111245</t>
  </si>
  <si>
    <t>Negyvenamoji patalpa (unik.Nr. 6697-5000-3016:002) Kaštonų g. 2-2, Ramygalos m.,Panevėžio r.sav.</t>
  </si>
  <si>
    <t>111246</t>
  </si>
  <si>
    <t xml:space="preserve">Metalinė tvora (unik.Nr. 4400-4380-8502), ilgis 155,78 m, aukštis 1,50 m Ėriškių g. 4C, Upytės k. </t>
  </si>
  <si>
    <t>111247</t>
  </si>
  <si>
    <t>5/100 pastato-nugeležinimo stoties (4400-3910-5934), plotas 10,35 kv.m.Ibutonių g. 19, Ibutonių k.</t>
  </si>
  <si>
    <t>111248</t>
  </si>
  <si>
    <t>5/100 pastato-nugeležinimo stoties (4400-3910-5956),plotas 10,35 kv.m, Ėriškių g.14B, Upytės k.</t>
  </si>
  <si>
    <t>111249</t>
  </si>
  <si>
    <t>5/100 pastato-nugeležinimo stoties (4400-3910-5990), plotas 8,19 kv.m, Ėriškėlių g. 18, Ėriškių k.</t>
  </si>
  <si>
    <t>111250</t>
  </si>
  <si>
    <t>Skaitiklis šalto vandens DN15 8 cm</t>
  </si>
  <si>
    <t>163584</t>
  </si>
  <si>
    <t>6.1.AP_butuose</t>
  </si>
  <si>
    <t>Šalto vandens skaitiklis DN15 8 cm</t>
  </si>
  <si>
    <t>163587</t>
  </si>
  <si>
    <t>Šalto vandens skaitiklis DN15 11 cm</t>
  </si>
  <si>
    <t>163585</t>
  </si>
  <si>
    <t>163586</t>
  </si>
  <si>
    <t>163566</t>
  </si>
  <si>
    <t>163567</t>
  </si>
  <si>
    <t>163595</t>
  </si>
  <si>
    <t>163596</t>
  </si>
  <si>
    <t>Šalto vandens skaitiklis DN20 13 cm</t>
  </si>
  <si>
    <t>163597</t>
  </si>
  <si>
    <t>6.2.AP_ind.namai_įvadiniai</t>
  </si>
  <si>
    <t>Įv.š. vand. skaitiklis DN25 260 mm 6,3M3/H</t>
  </si>
  <si>
    <t>163598</t>
  </si>
  <si>
    <t>Įv.š. vand. skaitiklis DN32 260 mm 10,0M3/H</t>
  </si>
  <si>
    <t>163599</t>
  </si>
  <si>
    <t>Įv.š. vand. skaitiklis DN40 300 mm 16,0M3/H</t>
  </si>
  <si>
    <t>163600</t>
  </si>
  <si>
    <t>163562</t>
  </si>
  <si>
    <t>Neš. kompiuteris Think Pad L470 su pele, klaviatūra,išplėtimo įr.</t>
  </si>
  <si>
    <t>163589</t>
  </si>
  <si>
    <t>163571</t>
  </si>
  <si>
    <t>163572</t>
  </si>
  <si>
    <t>163573</t>
  </si>
  <si>
    <t>163574</t>
  </si>
  <si>
    <t>163575</t>
  </si>
  <si>
    <t>Skaitiklis šalto vandens DN15 11cm</t>
  </si>
  <si>
    <t>163594</t>
  </si>
  <si>
    <t>163590</t>
  </si>
  <si>
    <t>163591</t>
  </si>
  <si>
    <t>163592</t>
  </si>
  <si>
    <t>163593</t>
  </si>
  <si>
    <t>163579</t>
  </si>
  <si>
    <t>163577</t>
  </si>
  <si>
    <t>163578</t>
  </si>
  <si>
    <t>Įv. š.v. sk. MTKD-N DN32 MID be antg. 10 ltr/imp.</t>
  </si>
  <si>
    <t>163576</t>
  </si>
  <si>
    <t>Programinė įranga Lic.el. Office STD 2016 OPL NN</t>
  </si>
  <si>
    <t>163560</t>
  </si>
  <si>
    <t>Paskolų ir palūkanų valdymo programinė įranga</t>
  </si>
  <si>
    <t>163568</t>
  </si>
  <si>
    <t>Ventiliatorious G3G250</t>
  </si>
  <si>
    <t>163561</t>
  </si>
  <si>
    <t>Vandens šildymo kondensacinis katilas Modulex 900</t>
  </si>
  <si>
    <t>163601</t>
  </si>
  <si>
    <t>Nuotekų valymo siurblys SL1.50.65.09.2.50B</t>
  </si>
  <si>
    <t>163570</t>
  </si>
  <si>
    <t>Cirkuliacinis siurblys Yonos Maxo 40/0,5-12 PN6/10</t>
  </si>
  <si>
    <t>163581</t>
  </si>
  <si>
    <t>Katilas Vitoplex 200 SX2A 560kw</t>
  </si>
  <si>
    <t>163565</t>
  </si>
  <si>
    <t>Nuotekų valymo siurblys PRO V05DA-124/EAD1*2-T00011-540</t>
  </si>
  <si>
    <t>163569</t>
  </si>
  <si>
    <t>Automobilis Škoba Roomster</t>
  </si>
  <si>
    <t>163588</t>
  </si>
  <si>
    <t>Automobilis Citroen Berlingo</t>
  </si>
  <si>
    <t>163563</t>
  </si>
  <si>
    <t>Automobilis Renault Trafic</t>
  </si>
  <si>
    <t>163564</t>
  </si>
  <si>
    <t>Automobilis DACIA DOKKER</t>
  </si>
  <si>
    <t>163580</t>
  </si>
  <si>
    <t>Automobilis Fiat Doblo</t>
  </si>
  <si>
    <t>163582</t>
  </si>
  <si>
    <t>Automobilis Toyota Proace</t>
  </si>
  <si>
    <t>163559</t>
  </si>
  <si>
    <t>Automobilis Opec Combo</t>
  </si>
  <si>
    <t>163583</t>
  </si>
  <si>
    <t>Variklis FR 2,2 KW 380V su kabeliu</t>
  </si>
  <si>
    <t>163606</t>
  </si>
  <si>
    <t>Nr. T-105</t>
  </si>
  <si>
    <t>Vandens gręžinių siurbliai</t>
  </si>
  <si>
    <t>163608</t>
  </si>
  <si>
    <t>Vandens apskaitos prietaisai</t>
  </si>
  <si>
    <t>163607</t>
  </si>
  <si>
    <t>163609</t>
  </si>
  <si>
    <t>163641</t>
  </si>
  <si>
    <t>163640</t>
  </si>
  <si>
    <t>Šilumos skaitiklis SH1-R-10 G2-E1_LT</t>
  </si>
  <si>
    <t>230203</t>
  </si>
  <si>
    <t>Šilumos skaitiklis SH1-R-3,5 G1 1/4-E1_LT</t>
  </si>
  <si>
    <t>230204</t>
  </si>
  <si>
    <t>230205</t>
  </si>
  <si>
    <t>230206</t>
  </si>
  <si>
    <t>Generatorius Generga TP7H AVR</t>
  </si>
  <si>
    <t>163620</t>
  </si>
  <si>
    <t>Orapūtės nuotekų valyklose</t>
  </si>
  <si>
    <t>230219</t>
  </si>
  <si>
    <t>230217</t>
  </si>
  <si>
    <t>230218</t>
  </si>
  <si>
    <t>230214</t>
  </si>
  <si>
    <t>230215</t>
  </si>
  <si>
    <t>230222</t>
  </si>
  <si>
    <t>Šilumos skaitiklis SH1-R-6,0 G1 1/4-E1_LT</t>
  </si>
  <si>
    <t>230213</t>
  </si>
  <si>
    <t>Vandens skaitiklis MWH DN80</t>
  </si>
  <si>
    <t>163613</t>
  </si>
  <si>
    <t>163626</t>
  </si>
  <si>
    <t>163622</t>
  </si>
  <si>
    <t>163628</t>
  </si>
  <si>
    <t>163623</t>
  </si>
  <si>
    <t>Šilumos skaitiklis SH1-R-1,5 G1-E1_LT</t>
  </si>
  <si>
    <t>163627</t>
  </si>
  <si>
    <t>163624</t>
  </si>
  <si>
    <t>163625</t>
  </si>
  <si>
    <t>230239</t>
  </si>
  <si>
    <t>MX dažnio keitiklis, vektorinis 7,5 Kw, 18A, 400VAC, trifazis</t>
  </si>
  <si>
    <t>230235</t>
  </si>
  <si>
    <t>Dulkių siurblys MTL202DS KIT d40</t>
  </si>
  <si>
    <t>163612</t>
  </si>
  <si>
    <t>Planšetinis komp. Huawei MediaPad T3 10 9,6 4G</t>
  </si>
  <si>
    <t>230224</t>
  </si>
  <si>
    <t>163614</t>
  </si>
  <si>
    <t>163615</t>
  </si>
  <si>
    <t>Dujinis konvektorius Modelis EcoSC45 Trakiškio BN</t>
  </si>
  <si>
    <t>163635</t>
  </si>
  <si>
    <t>163636</t>
  </si>
  <si>
    <t>163637</t>
  </si>
  <si>
    <t>163638</t>
  </si>
  <si>
    <t>163639</t>
  </si>
  <si>
    <t>163611</t>
  </si>
  <si>
    <t>163610</t>
  </si>
  <si>
    <t>163604</t>
  </si>
  <si>
    <t>163603</t>
  </si>
  <si>
    <t>163605</t>
  </si>
  <si>
    <t>Planšetinis komp. Huawei MediaPad T3 10 9,6 4G 16GB</t>
  </si>
  <si>
    <t>230225</t>
  </si>
  <si>
    <t>Kompiuteris Magnum M350/2000 IN500.01 S310 Intel Pentium G5400/8192MB/1000GB</t>
  </si>
  <si>
    <t>163621</t>
  </si>
  <si>
    <t>163629</t>
  </si>
  <si>
    <t>163631</t>
  </si>
  <si>
    <t>163632</t>
  </si>
  <si>
    <t>Šilumos skaitiklis SH1-R-15 FL-E1_LT</t>
  </si>
  <si>
    <t>163633</t>
  </si>
  <si>
    <t>163630</t>
  </si>
  <si>
    <t>Dažnio keitiklis B603B 5,5KW 380V su tvirtinimu ir sl. dav.</t>
  </si>
  <si>
    <t>163634</t>
  </si>
  <si>
    <t>Dažninės pavaros vandenvietėse ir nuotekų valyklose</t>
  </si>
  <si>
    <t>Orapūtė LUTOS D/10 T-4</t>
  </si>
  <si>
    <t>163619</t>
  </si>
  <si>
    <t>230207</t>
  </si>
  <si>
    <t>230208</t>
  </si>
  <si>
    <t>230209</t>
  </si>
  <si>
    <t>Šilumos skaitiklis SH1-R2,5 L130 G1-E1_LT</t>
  </si>
  <si>
    <t>230210</t>
  </si>
  <si>
    <t>230211</t>
  </si>
  <si>
    <t>Šilumos skaitiklis SH-1R-6,0 G1 1/4-E1_LT</t>
  </si>
  <si>
    <t>163602</t>
  </si>
  <si>
    <t>230228</t>
  </si>
  <si>
    <t>230227</t>
  </si>
  <si>
    <t>230226</t>
  </si>
  <si>
    <t>Vandens paruošimo (minkštinimo) įranga</t>
  </si>
  <si>
    <t>230232</t>
  </si>
  <si>
    <t>230233</t>
  </si>
  <si>
    <t>230234</t>
  </si>
  <si>
    <t>Vandens šildymo katilas ABKH-100</t>
  </si>
  <si>
    <t>230231</t>
  </si>
  <si>
    <t>Suskistintų naftos dujų (propano-butano) degiklis</t>
  </si>
  <si>
    <t>230212</t>
  </si>
  <si>
    <t>Akumuliatorius su įkrovikliu MAKITA</t>
  </si>
  <si>
    <t>230230</t>
  </si>
  <si>
    <t>Vandens šildymo kondensacinis katilas LUNA DUOTEC MP 1,5</t>
  </si>
  <si>
    <t>163616</t>
  </si>
  <si>
    <t>163617</t>
  </si>
  <si>
    <t>Vandens šildymo kondensacinis katilas LUNA DUOTEC MP 1,60</t>
  </si>
  <si>
    <t>163618</t>
  </si>
  <si>
    <t>Inform. programinio komplekso SĄMATA prograinė įranga</t>
  </si>
  <si>
    <t>230229</t>
  </si>
  <si>
    <t>Slėginiai nuotekų šalinimo tinklai (unikalus Nr. 4400-4457-5622, statybos metai 2016, ilgis</t>
  </si>
  <si>
    <t>112435</t>
  </si>
  <si>
    <t>T-159</t>
  </si>
  <si>
    <t>Slėginiai nuotekų  šalinimo tinklai (unikalus Nr. 4400-4457-5555, statybos  metai  2016, ilgis</t>
  </si>
  <si>
    <t>112428</t>
  </si>
  <si>
    <t>Buitinių nuotekų šalinimo tinklus (unikalus Nr. 4400-4457-5577, statybos metai 2016, ilgis 443,8</t>
  </si>
  <si>
    <t>112430</t>
  </si>
  <si>
    <t>Slėginiai nuotekų šalinimo tinklus (unikalus Nr. 4400-4457-5599, statybos metai 2016, ilgis 376,</t>
  </si>
  <si>
    <t>112431</t>
  </si>
  <si>
    <t>Buitinių nuotekų šalinimo tinklai (unikalus Nr. 4400-4457-5522, statybos metai 201 6, ilgis 112,2</t>
  </si>
  <si>
    <t>112433</t>
  </si>
  <si>
    <t>Slėginiai nuotekų šalinimo tinklai (unikalus Nr. 4400-4457-5588, statybos metai 2016, ilgis 87,22</t>
  </si>
  <si>
    <t>112432</t>
  </si>
  <si>
    <t>Buitinių nuotekų šalinimo tinklai (unikalus Nr. 4400-4457-5566, statybos metai 2016, ilgis “ 247,20</t>
  </si>
  <si>
    <t>112429</t>
  </si>
  <si>
    <t>Slėginiai  nuotekų  šalinimo tinklai (unikalus Nr. 4400-4457-5533, statybos metai 2016, ilgis  I 80</t>
  </si>
  <si>
    <t>112434</t>
  </si>
  <si>
    <t>Buitinių nuotekų šalinimo tinklai (unikalus Nr. 4400-4457-5544, statybos metai 2016,  ilgis 16,75 m,</t>
  </si>
  <si>
    <t>112427</t>
  </si>
  <si>
    <t xml:space="preserve">Buitinių nuotekų šalinimo tinklai (unikalus Nr. 4400-4457-5611, statybos metai 2016, ilgis 53,08 m, </t>
  </si>
  <si>
    <t>112436</t>
  </si>
  <si>
    <t>12100006E_pag</t>
  </si>
  <si>
    <t>12100022E_pag</t>
  </si>
  <si>
    <t>12100085_pag</t>
  </si>
  <si>
    <t>MICROSOFT  Office 2019 ESD</t>
  </si>
  <si>
    <t>230251</t>
  </si>
  <si>
    <t>230253</t>
  </si>
  <si>
    <t>Aparatas FAST PUMP 500 PRO PLUS</t>
  </si>
  <si>
    <t>230254</t>
  </si>
  <si>
    <t>Krosnelė Profi L20  su akmenimis</t>
  </si>
  <si>
    <t>230242</t>
  </si>
  <si>
    <t>Granulių bunkeris 1,3m3</t>
  </si>
  <si>
    <t>230240</t>
  </si>
  <si>
    <t>Granulių konteineris su granulių padavimo sraigtais</t>
  </si>
  <si>
    <t>230255</t>
  </si>
  <si>
    <t>230256</t>
  </si>
  <si>
    <t>Bunkeris 6 t Paliūniškio katilinėje</t>
  </si>
  <si>
    <t>230259</t>
  </si>
  <si>
    <t>Kuro padavimo įranga Paliūniškio katilinėje</t>
  </si>
  <si>
    <t>230260</t>
  </si>
  <si>
    <t>Šildymo katilo darbinis korpusas Vitoplex 200 SX2A, Viessmann</t>
  </si>
  <si>
    <t>230244</t>
  </si>
  <si>
    <t>230245</t>
  </si>
  <si>
    <t>Degikliai su automatika Paliūniškio katilinėje</t>
  </si>
  <si>
    <t>230258</t>
  </si>
  <si>
    <t>Šilumos tinklai Krekenavos mstl. ( 4400-5524-2787)</t>
  </si>
  <si>
    <t>230257</t>
  </si>
  <si>
    <t>Automobilis Škoda Roomster</t>
  </si>
  <si>
    <t>230247</t>
  </si>
  <si>
    <t>Automobilis vandens linijų aptarnavimo brigadai</t>
  </si>
  <si>
    <t>Ford WFOLMFE404W390891</t>
  </si>
  <si>
    <t>230243</t>
  </si>
  <si>
    <t>230250</t>
  </si>
  <si>
    <t>230252</t>
  </si>
  <si>
    <t>Vandens skaitiklis MwN DN100</t>
  </si>
  <si>
    <t>230248</t>
  </si>
  <si>
    <t>230257p</t>
  </si>
  <si>
    <t>12100006Ep</t>
  </si>
  <si>
    <t>12100008Ep</t>
  </si>
  <si>
    <t>12100083p</t>
  </si>
  <si>
    <t>12100073Ep</t>
  </si>
  <si>
    <t>*</t>
  </si>
  <si>
    <t>Žymėjimų legenda</t>
  </si>
  <si>
    <t>2014 m įstatinio didinimas</t>
  </si>
  <si>
    <t>2019 m.modernizacijos, kurioms rekia pagerinimų datų ir tarnavimo laiko koregvaimų</t>
  </si>
  <si>
    <t>2019 m. įstatinio kapitalo didinimas</t>
  </si>
  <si>
    <t>2020 m. nuvertinta žemė</t>
  </si>
  <si>
    <t>2020 m. pagerinimai</t>
  </si>
  <si>
    <t>2020 m. įstatinio kapitalo didinimas turtu</t>
  </si>
  <si>
    <t>2016 m. įstatinio didinimas</t>
  </si>
  <si>
    <t xml:space="preserve">                RAS TURTO SĄRAŠAS</t>
  </si>
  <si>
    <t/>
  </si>
  <si>
    <t>X</t>
  </si>
  <si>
    <t>GVTNT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</si>
</sst>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_ ;\-#,##0.00\ "/>
    <numFmt numFmtId="165" formatCode="#,##0;\-#,##0;\-"/>
    <numFmt numFmtId="166" formatCode="#,##0.00;\-#,##0.00;\-"/>
    <numFmt numFmtId="167" formatCode="yyyy\-mm\-dd"/>
    <numFmt numFmtId="168" formatCode="yyyy\-mm\-dd;@"/>
    <numFmt numFmtId="169" formatCode="0.0"/>
  </numFmts>
  <fonts count="23" x14ac:knownFonts="1">
    <font>
      <sz val="11"/>
      <color theme="1"/>
      <name val="Calibri"/>
      <family val="2"/>
      <charset val="186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  <charset val="186"/>
    </font>
    <font>
      <b/>
      <sz val="20"/>
      <color theme="0"/>
      <name val="Wingdings"/>
      <charset val="2"/>
    </font>
    <font>
      <b/>
      <sz val="10"/>
      <color theme="0"/>
      <name val="Arial"/>
      <family val="2"/>
    </font>
    <font>
      <b/>
      <sz val="10"/>
      <color theme="0" tint="-0.34998626667073579"/>
      <name val="Arial"/>
      <family val="2"/>
    </font>
    <font>
      <b/>
      <i/>
      <sz val="10"/>
      <color theme="0" tint="-0.499984740745262"/>
      <name val="Arial"/>
      <family val="2"/>
      <charset val="186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EAEAEA"/>
      <name val="Arial"/>
      <family val="2"/>
    </font>
    <font>
      <b/>
      <sz val="10"/>
      <color theme="1"/>
      <name val="Arial"/>
      <family val="2"/>
      <charset val="186"/>
    </font>
    <font>
      <i/>
      <sz val="10"/>
      <color theme="0" tint="-0.499984740745262"/>
      <name val="Arial"/>
      <family val="2"/>
      <charset val="186"/>
    </font>
    <font>
      <b/>
      <sz val="10"/>
      <name val="Arial"/>
      <family val="2"/>
      <charset val="186"/>
    </font>
    <font>
      <b/>
      <u/>
      <sz val="10"/>
      <name val="Arial"/>
      <family val="2"/>
      <charset val="186"/>
    </font>
    <font>
      <sz val="7"/>
      <color rgb="FF000000"/>
      <name val="Times New Roman"/>
      <family val="1"/>
      <charset val="186"/>
    </font>
    <font>
      <sz val="1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Times New Roman"/>
      <family val="1"/>
      <charset val="186"/>
    </font>
    <font>
      <b/>
      <sz val="7"/>
      <color rgb="FF000000"/>
      <name val="Times New Roman"/>
      <family val="1"/>
      <charset val="186"/>
    </font>
    <font>
      <i/>
      <sz val="11"/>
      <color theme="0" tint="-0.499984740745262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5" fillId="0" borderId="0">
      <alignment horizontal="right" vertical="top"/>
    </xf>
    <xf numFmtId="0" fontId="18" fillId="0" borderId="0">
      <alignment horizontal="right" vertical="top"/>
    </xf>
    <xf numFmtId="0" fontId="19" fillId="0" borderId="0">
      <alignment horizontal="right" vertical="top"/>
    </xf>
  </cellStyleXfs>
  <cellXfs count="97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center"/>
    </xf>
    <xf numFmtId="3" fontId="4" fillId="2" borderId="0" xfId="1" applyNumberFormat="1" applyFont="1" applyFill="1" applyAlignment="1">
      <alignment horizontal="center" vertical="center"/>
    </xf>
    <xf numFmtId="164" fontId="1" fillId="2" borderId="0" xfId="0" applyNumberFormat="1" applyFont="1" applyFill="1"/>
    <xf numFmtId="165" fontId="1" fillId="2" borderId="0" xfId="0" applyNumberFormat="1" applyFont="1" applyFill="1"/>
    <xf numFmtId="166" fontId="5" fillId="2" borderId="0" xfId="0" applyNumberFormat="1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0" fontId="8" fillId="3" borderId="0" xfId="0" applyFont="1" applyFill="1"/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4" fontId="10" fillId="3" borderId="4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16" fillId="0" borderId="4" xfId="2" quotePrefix="1" applyFont="1" applyBorder="1" applyAlignment="1">
      <alignment vertical="top"/>
    </xf>
    <xf numFmtId="49" fontId="17" fillId="0" borderId="4" xfId="2" quotePrefix="1" applyNumberFormat="1" applyFont="1" applyBorder="1" applyAlignment="1">
      <alignment horizontal="left" vertical="top"/>
    </xf>
    <xf numFmtId="0" fontId="16" fillId="0" borderId="4" xfId="0" applyFont="1" applyBorder="1"/>
    <xf numFmtId="167" fontId="16" fillId="0" borderId="4" xfId="3" applyNumberFormat="1" applyFont="1" applyBorder="1" applyAlignment="1">
      <alignment horizontal="center" vertical="top"/>
    </xf>
    <xf numFmtId="168" fontId="16" fillId="0" borderId="4" xfId="3" applyNumberFormat="1" applyFont="1" applyBorder="1" applyAlignment="1">
      <alignment horizontal="center" vertical="top"/>
    </xf>
    <xf numFmtId="165" fontId="16" fillId="0" borderId="4" xfId="4" applyNumberFormat="1" applyFont="1" applyBorder="1">
      <alignment horizontal="right" vertical="top"/>
    </xf>
    <xf numFmtId="166" fontId="16" fillId="0" borderId="4" xfId="0" applyNumberFormat="1" applyFont="1" applyBorder="1"/>
    <xf numFmtId="166" fontId="17" fillId="0" borderId="4" xfId="4" applyNumberFormat="1" applyFont="1" applyBorder="1" applyAlignment="1">
      <alignment vertical="top" wrapText="1"/>
    </xf>
    <xf numFmtId="165" fontId="16" fillId="3" borderId="4" xfId="4" applyNumberFormat="1" applyFont="1" applyFill="1" applyBorder="1" applyAlignment="1">
      <alignment horizontal="center" vertical="top" wrapText="1"/>
    </xf>
    <xf numFmtId="14" fontId="16" fillId="0" borderId="4" xfId="4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/>
    </xf>
    <xf numFmtId="167" fontId="16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/>
    <xf numFmtId="2" fontId="8" fillId="3" borderId="4" xfId="0" applyNumberFormat="1" applyFont="1" applyFill="1" applyBorder="1"/>
    <xf numFmtId="2" fontId="8" fillId="0" borderId="4" xfId="0" applyNumberFormat="1" applyFont="1" applyBorder="1"/>
    <xf numFmtId="4" fontId="8" fillId="3" borderId="4" xfId="0" applyNumberFormat="1" applyFont="1" applyFill="1" applyBorder="1"/>
    <xf numFmtId="0" fontId="0" fillId="3" borderId="4" xfId="0" applyFill="1" applyBorder="1" applyAlignment="1">
      <alignment horizontal="center"/>
    </xf>
    <xf numFmtId="165" fontId="12" fillId="3" borderId="0" xfId="0" applyNumberFormat="1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49" fontId="17" fillId="4" borderId="4" xfId="2" quotePrefix="1" applyNumberFormat="1" applyFont="1" applyFill="1" applyBorder="1" applyAlignment="1">
      <alignment horizontal="left" vertical="top"/>
    </xf>
    <xf numFmtId="165" fontId="16" fillId="4" borderId="4" xfId="4" applyNumberFormat="1" applyFont="1" applyFill="1" applyBorder="1">
      <alignment horizontal="right" vertical="top"/>
    </xf>
    <xf numFmtId="166" fontId="16" fillId="4" borderId="4" xfId="0" applyNumberFormat="1" applyFont="1" applyFill="1" applyBorder="1"/>
    <xf numFmtId="166" fontId="17" fillId="4" borderId="4" xfId="4" applyNumberFormat="1" applyFont="1" applyFill="1" applyBorder="1" applyAlignment="1">
      <alignment vertical="top" wrapText="1"/>
    </xf>
    <xf numFmtId="167" fontId="0" fillId="3" borderId="0" xfId="0" applyNumberFormat="1" applyFill="1"/>
    <xf numFmtId="14" fontId="0" fillId="3" borderId="0" xfId="0" applyNumberFormat="1" applyFill="1"/>
    <xf numFmtId="0" fontId="17" fillId="0" borderId="4" xfId="2" quotePrefix="1" applyFont="1" applyBorder="1" applyAlignment="1">
      <alignment horizontal="left" vertical="top"/>
    </xf>
    <xf numFmtId="0" fontId="8" fillId="0" borderId="4" xfId="0" applyFont="1" applyBorder="1"/>
    <xf numFmtId="49" fontId="17" fillId="5" borderId="4" xfId="2" quotePrefix="1" applyNumberFormat="1" applyFont="1" applyFill="1" applyBorder="1" applyAlignment="1">
      <alignment horizontal="left" vertical="top"/>
    </xf>
    <xf numFmtId="49" fontId="17" fillId="6" borderId="4" xfId="2" quotePrefix="1" applyNumberFormat="1" applyFont="1" applyFill="1" applyBorder="1" applyAlignment="1">
      <alignment horizontal="left" vertical="top"/>
    </xf>
    <xf numFmtId="168" fontId="16" fillId="0" borderId="4" xfId="0" applyNumberFormat="1" applyFont="1" applyBorder="1" applyAlignment="1">
      <alignment horizontal="center"/>
    </xf>
    <xf numFmtId="168" fontId="16" fillId="0" borderId="4" xfId="3" applyNumberFormat="1" applyFont="1" applyBorder="1" applyAlignment="1">
      <alignment vertical="top"/>
    </xf>
    <xf numFmtId="165" fontId="16" fillId="0" borderId="4" xfId="0" applyNumberFormat="1" applyFont="1" applyBorder="1"/>
    <xf numFmtId="168" fontId="16" fillId="0" borderId="4" xfId="3" applyNumberFormat="1" applyFont="1" applyBorder="1" applyAlignment="1">
      <alignment horizontal="center" vertical="center"/>
    </xf>
    <xf numFmtId="14" fontId="16" fillId="0" borderId="5" xfId="4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/>
    </xf>
    <xf numFmtId="167" fontId="16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17" fillId="0" borderId="4" xfId="2" quotePrefix="1" applyNumberFormat="1" applyFont="1" applyBorder="1" applyAlignment="1">
      <alignment horizontal="left" vertical="top" wrapText="1"/>
    </xf>
    <xf numFmtId="49" fontId="17" fillId="0" borderId="5" xfId="2" quotePrefix="1" applyNumberFormat="1" applyFont="1" applyBorder="1" applyAlignment="1">
      <alignment horizontal="left" vertical="top"/>
    </xf>
    <xf numFmtId="49" fontId="16" fillId="0" borderId="4" xfId="2" quotePrefix="1" applyNumberFormat="1" applyFont="1" applyBorder="1" applyAlignment="1">
      <alignment horizontal="left" vertical="top"/>
    </xf>
    <xf numFmtId="0" fontId="8" fillId="0" borderId="4" xfId="0" applyFont="1" applyBorder="1" applyAlignment="1">
      <alignment horizontal="left"/>
    </xf>
    <xf numFmtId="49" fontId="16" fillId="7" borderId="4" xfId="2" quotePrefix="1" applyNumberFormat="1" applyFont="1" applyFill="1" applyBorder="1" applyAlignment="1">
      <alignment horizontal="left" vertical="top"/>
    </xf>
    <xf numFmtId="0" fontId="17" fillId="0" borderId="4" xfId="2" quotePrefix="1" applyFont="1" applyBorder="1" applyAlignment="1">
      <alignment vertical="top"/>
    </xf>
    <xf numFmtId="49" fontId="16" fillId="8" borderId="4" xfId="2" quotePrefix="1" applyNumberFormat="1" applyFont="1" applyFill="1" applyBorder="1" applyAlignment="1">
      <alignment horizontal="left" vertical="top"/>
    </xf>
    <xf numFmtId="168" fontId="17" fillId="0" borderId="4" xfId="3" applyNumberFormat="1" applyFont="1" applyBorder="1" applyAlignment="1">
      <alignment horizontal="center" vertical="center"/>
    </xf>
    <xf numFmtId="169" fontId="8" fillId="9" borderId="4" xfId="0" applyNumberFormat="1" applyFont="1" applyFill="1" applyBorder="1" applyAlignment="1">
      <alignment horizontal="center"/>
    </xf>
    <xf numFmtId="0" fontId="8" fillId="9" borderId="4" xfId="0" applyFont="1" applyFill="1" applyBorder="1"/>
    <xf numFmtId="169" fontId="8" fillId="3" borderId="4" xfId="0" applyNumberFormat="1" applyFont="1" applyFill="1" applyBorder="1" applyAlignment="1">
      <alignment horizontal="center"/>
    </xf>
    <xf numFmtId="49" fontId="16" fillId="10" borderId="4" xfId="2" quotePrefix="1" applyNumberFormat="1" applyFont="1" applyFill="1" applyBorder="1" applyAlignment="1">
      <alignment horizontal="left" vertical="top"/>
    </xf>
    <xf numFmtId="168" fontId="0" fillId="3" borderId="0" xfId="0" applyNumberFormat="1" applyFill="1"/>
    <xf numFmtId="49" fontId="16" fillId="11" borderId="4" xfId="2" quotePrefix="1" applyNumberFormat="1" applyFont="1" applyFill="1" applyBorder="1" applyAlignment="1">
      <alignment horizontal="left" vertical="top"/>
    </xf>
    <xf numFmtId="0" fontId="8" fillId="9" borderId="4" xfId="0" applyFont="1" applyFill="1" applyBorder="1" applyAlignment="1">
      <alignment horizontal="center"/>
    </xf>
    <xf numFmtId="2" fontId="8" fillId="9" borderId="4" xfId="0" applyNumberFormat="1" applyFont="1" applyFill="1" applyBorder="1" applyAlignment="1">
      <alignment horizontal="center"/>
    </xf>
    <xf numFmtId="0" fontId="8" fillId="3" borderId="6" xfId="0" applyFont="1" applyFill="1" applyBorder="1"/>
    <xf numFmtId="0" fontId="12" fillId="3" borderId="6" xfId="0" applyFont="1" applyFill="1" applyBorder="1" applyAlignment="1">
      <alignment horizontal="center"/>
    </xf>
    <xf numFmtId="0" fontId="11" fillId="3" borderId="0" xfId="0" applyFont="1" applyFill="1"/>
    <xf numFmtId="0" fontId="8" fillId="3" borderId="0" xfId="0" applyFont="1" applyFill="1" applyAlignment="1">
      <alignment horizontal="center" vertical="center"/>
    </xf>
    <xf numFmtId="0" fontId="3" fillId="3" borderId="0" xfId="1" applyFill="1" applyAlignment="1">
      <alignment horizontal="left" indent="1"/>
    </xf>
    <xf numFmtId="0" fontId="0" fillId="5" borderId="0" xfId="0" applyFill="1"/>
    <xf numFmtId="4" fontId="8" fillId="3" borderId="0" xfId="0" applyNumberFormat="1" applyFont="1" applyFill="1"/>
    <xf numFmtId="0" fontId="8" fillId="8" borderId="0" xfId="0" applyFont="1" applyFill="1"/>
    <xf numFmtId="0" fontId="8" fillId="7" borderId="0" xfId="0" applyFont="1" applyFill="1"/>
    <xf numFmtId="0" fontId="8" fillId="4" borderId="0" xfId="0" applyFont="1" applyFill="1"/>
    <xf numFmtId="0" fontId="8" fillId="11" borderId="0" xfId="0" applyFont="1" applyFill="1"/>
    <xf numFmtId="0" fontId="8" fillId="10" borderId="0" xfId="0" applyFont="1" applyFill="1"/>
    <xf numFmtId="0" fontId="8" fillId="6" borderId="0" xfId="0" applyFont="1" applyFill="1"/>
    <xf numFmtId="0" fontId="20" fillId="0" borderId="0" xfId="0" applyFont="1" applyAlignment="1">
      <alignment horizontal="center"/>
    </xf>
  </cellXfs>
  <cellStyles count="5">
    <cellStyle name="Normal" xfId="0" builtinId="0"/>
    <cellStyle name="Normal 2 2" xfId="1" xr:uid="{E0D2A800-343E-4554-BCED-55E65A595D0B}"/>
    <cellStyle name="S11" xfId="2" xr:uid="{786B6E16-77DF-49EC-BA71-3A45B0F8A2B7}"/>
    <cellStyle name="S12" xfId="3" xr:uid="{68A7FB48-FEB4-4C87-8BF0-5F07BCB4A58B}"/>
    <cellStyle name="S13" xfId="4" xr:uid="{C51FE2C0-04E4-4D86-84B4-3B73519404AF}"/>
  </cellStyles>
  <dxfs count="8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6D7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2D050"/>
      </font>
    </dxf>
    <dxf>
      <font>
        <color rgb="FFFF0000"/>
      </font>
      <fill>
        <patternFill patternType="solid"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egula.lt/Bendri%20darbai/Ekonomistes/EKONOMIS/PLANAI/2008/Vartotojai/Rita%20Raisutiene/2006P/planas2006-13-11.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polas/Dropbox/_enerlink%20baltic/_projektai/201507%20Nem&#279;&#382;io%20komunalininkas/_modelis/rezultatai%200929%20FINAL/NMK_modelis_092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_serveris\Users\Astute\AppData\Local\Microsoft\Windows\Temporary%20Internet%20Files\Content.Outlook\GDJBI96V\Bendri%20darbai\Ekonomistes\EKONOMIS\PLANAI\2008\Vartotojai\Rita%20Raisutiene\2006P\planas2006-13-11.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%20(vilnius%20economics)/Ve%20Team%20Folder/_Projektai/_VANDUO/Kedainiu%20vandenys/_2015%20RAS/KEDVAN_modelis_0520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Vartotojai\Rita%20Raisutiene\2010\ANALIZ&#278;S\planas2010(kopija1)k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endri%20darbai\Ekonomistes\EKONOMIS\PLANAI\2008\Vartotojai\Rita%20Raisutiene\2006P\planas2006-13-11.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endri%20darbai/Ekonomistes/EKONOMIS/PLANAI/2008/Vartotojai/Rita%20Raisutiene/2006P/planas2006-13-11.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ygis/Desktop/E:/Bendri%20darbai/Ekonomistes/EKONOMIS/PLANAI/2008/Vartotojai/Rita%20Raisutiene/2006P/planas2006-13-11.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%20(vilnius%20economics)/Ve%20Team%20Folder/_Projektai/_KOMUN/Velzio%20KOM/2020%20RAS/Patikra_VAN/TU%208.1.7/VLZKU_RAS_VAN_modelis_2020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ndri%20darbai\Ekonomistes\EKONOMIS\PLANAI\2008\Vartotojai\Rita%20Raisutiene\2006P\planas2006-13-11.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razvyda\2005\S&#261;naud&#371;%20pl%202005-baz12-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_serveris\bendra\Bendri%20darbai\Ekonomistes\EKONOMIS\PLANAI\2008\Vartotojai\Rita%20Raisutiene\2006P\planas2006-13-11.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Grazvyda\2005\S&#261;naud&#371;%20pl%202005-baz12-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Realizacija"/>
      <sheetName val="bendra"/>
      <sheetName val="sg_viso_"/>
      <sheetName val="sg viso"/>
      <sheetName val="Prices"/>
      <sheetName val="Pradžia"/>
      <sheetName val="1. DK_grupes"/>
      <sheetName val="lentele5"/>
      <sheetName val="sg_viso_1"/>
      <sheetName val="naud_atl_"/>
      <sheetName val="el_en_g_"/>
      <sheetName val="išl_el_"/>
      <sheetName val="išl_el__G"/>
      <sheetName val="sg_viso"/>
      <sheetName val="_"/>
      <sheetName val="1.vardai"/>
      <sheetName val="wp_sarasai"/>
      <sheetName val="Mazutas mėnesiais"/>
      <sheetName val="0.vardai"/>
      <sheetName val="Kontrole"/>
      <sheetName val="Pav.tvarkyklė"/>
      <sheetName val="1__DK_gru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"/>
      <sheetName val="Turinys"/>
      <sheetName val="AR"/>
      <sheetName val="Suvestinė"/>
      <sheetName val="Pradžia"/>
      <sheetName val="0.Nešikliai"/>
      <sheetName val="1.DK"/>
      <sheetName val="2.Sąnaudos"/>
      <sheetName val="2a"/>
      <sheetName val="3.Personalas"/>
      <sheetName val="4.Turtas"/>
      <sheetName val="5.Rezervas"/>
      <sheetName val="6.Pajamos"/>
      <sheetName val="7.SandoriaiVV"/>
      <sheetName val="8.Balansas"/>
      <sheetName val="2b"/>
      <sheetName val="Kontrolė"/>
      <sheetName val="Kontrole"/>
      <sheetName val="1"/>
      <sheetName val="2"/>
      <sheetName val="3"/>
      <sheetName val="4"/>
      <sheetName val="5-1"/>
      <sheetName val="5-2"/>
      <sheetName val="5-3"/>
      <sheetName val="5-5"/>
      <sheetName val="5-7"/>
      <sheetName val="5-8"/>
      <sheetName val="7"/>
      <sheetName val="8"/>
      <sheetName val="9"/>
      <sheetName val="10"/>
      <sheetName val="13"/>
      <sheetName val="14"/>
      <sheetName val="15"/>
      <sheetName val="16"/>
      <sheetName val="17"/>
      <sheetName val="AR_p"/>
      <sheetName val="1.vardai"/>
    </sheetNames>
    <sheetDataSet>
      <sheetData sheetId="0">
        <row r="17">
          <cell r="H17" t="str">
            <v>0.Gamybos_šaltinis_AŠT</v>
          </cell>
        </row>
        <row r="18">
          <cell r="H18" t="str">
            <v>0.Gamybos_šaltinis_Kaimas</v>
          </cell>
        </row>
        <row r="19">
          <cell r="H19" t="str">
            <v>I.Gamyba</v>
          </cell>
        </row>
        <row r="20">
          <cell r="H20" t="str">
            <v>I.Rezervas</v>
          </cell>
        </row>
        <row r="21">
          <cell r="H21" t="str">
            <v>I.Perdavimas</v>
          </cell>
        </row>
        <row r="22">
          <cell r="H22" t="str">
            <v>I.Mažm_aptarnavimas</v>
          </cell>
        </row>
        <row r="23">
          <cell r="H23" t="str">
            <v>I.Sis_priežiūra</v>
          </cell>
        </row>
        <row r="24">
          <cell r="H24" t="str">
            <v>I.Sis_rekonstrukcija</v>
          </cell>
        </row>
        <row r="25">
          <cell r="H25" t="str">
            <v>I.ATL</v>
          </cell>
        </row>
        <row r="26">
          <cell r="H26" t="str">
            <v>I.Vanduo</v>
          </cell>
        </row>
        <row r="27">
          <cell r="H27" t="str">
            <v>I.Nereguliuojama</v>
          </cell>
        </row>
        <row r="28">
          <cell r="H28" t="str">
            <v>-</v>
          </cell>
        </row>
        <row r="29">
          <cell r="H29" t="str">
            <v>-</v>
          </cell>
        </row>
        <row r="30">
          <cell r="H30" t="str">
            <v>-</v>
          </cell>
        </row>
        <row r="31">
          <cell r="H31" t="str">
            <v>-</v>
          </cell>
        </row>
        <row r="32">
          <cell r="H32" t="str">
            <v>-</v>
          </cell>
        </row>
        <row r="33">
          <cell r="H33" t="str">
            <v>I.Perteklinė_galia</v>
          </cell>
        </row>
        <row r="34">
          <cell r="H34" t="str">
            <v>II.Infrastruktūros_eksploatacija</v>
          </cell>
        </row>
        <row r="35">
          <cell r="H35" t="str">
            <v>II.Pardavimai</v>
          </cell>
        </row>
        <row r="36">
          <cell r="H36" t="str">
            <v>II.Sandėlis</v>
          </cell>
        </row>
        <row r="37">
          <cell r="H37" t="str">
            <v>II.Transportas</v>
          </cell>
        </row>
        <row r="38">
          <cell r="H38" t="str">
            <v>II.Personalas</v>
          </cell>
        </row>
        <row r="39">
          <cell r="H39" t="str">
            <v>II.Dirbtuvės</v>
          </cell>
        </row>
        <row r="40">
          <cell r="H40" t="str">
            <v>- - -</v>
          </cell>
        </row>
        <row r="41">
          <cell r="H41" t="str">
            <v>- - -</v>
          </cell>
        </row>
        <row r="42">
          <cell r="H42" t="str">
            <v>- - -</v>
          </cell>
        </row>
        <row r="43">
          <cell r="H43" t="str">
            <v>- - -</v>
          </cell>
        </row>
        <row r="44">
          <cell r="H44" t="str">
            <v>III.ADMIN</v>
          </cell>
        </row>
        <row r="45">
          <cell r="H45" t="str">
            <v>IV.NEPAS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Prices"/>
      <sheetName val="sg_viso_"/>
      <sheetName val="naud_atl_"/>
      <sheetName val="el_en_g_"/>
      <sheetName val="išl_el_"/>
      <sheetName val="išl_el__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/>
      <sheetData sheetId="3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e"/>
      <sheetName val="Kontrole (2)"/>
      <sheetName val="Pradžia"/>
      <sheetName val="Kontrolė"/>
      <sheetName val="Rezultatų suvestinė"/>
      <sheetName val="Nešiklių nustatymas"/>
      <sheetName val="Sąnaudų grupavimas"/>
      <sheetName val="Kaštų grupavimas"/>
      <sheetName val="map Personalas"/>
      <sheetName val="I"/>
      <sheetName val="II"/>
      <sheetName val="III"/>
      <sheetName val="IV"/>
      <sheetName val="Transportas"/>
      <sheetName val="Personalas detaliai"/>
      <sheetName val="Turtas Nenaudojamas"/>
      <sheetName val="nudevetas"/>
      <sheetName val="Pajamų priskyrimas"/>
      <sheetName val="Turto priskyrimas"/>
      <sheetName val="dot.projektu lik.sutikrinimas"/>
      <sheetName val="Turto perskaičiavimas"/>
      <sheetName val="Finansinė atskaitomybė"/>
      <sheetName val="Personalo priskyrimas"/>
      <sheetName val="Paslaugų kiekiai"/>
      <sheetName val="Technologiniai rodikliai"/>
      <sheetName val="Energetinis ūkis"/>
      <sheetName val="Investicijos"/>
      <sheetName val="Skaitikliai"/>
      <sheetName val="Ataskaitos --&gt;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38"/>
      <sheetName val="38e"/>
      <sheetName val="39e"/>
      <sheetName val="Didžioji knyga"/>
      <sheetName val="2.turtas"/>
      <sheetName val="3.turtas"/>
      <sheetName val="1.vardai"/>
      <sheetName val="4.turtas"/>
      <sheetName val="3.pagr"/>
      <sheetName val="3-1"/>
      <sheetName val="3-2"/>
      <sheetName val="3-3"/>
      <sheetName val="3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laidos"/>
      <sheetName val="dkainos"/>
      <sheetName val="kainos"/>
      <sheetName val="suv"/>
      <sheetName val="suv(paskutinis)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priel"/>
      <sheetName val="el.en.g."/>
      <sheetName val="elektra"/>
      <sheetName val="išl.el."/>
      <sheetName val="tarif"/>
      <sheetName val="išl.el. G"/>
      <sheetName val="draudimai"/>
      <sheetName val="veiklos"/>
      <sheetName val="Janinai"/>
      <sheetName val="Kainų dedamosios"/>
      <sheetName val="PŠ kainos"/>
      <sheetName val="PE"/>
      <sheetName val="GEOTERMOS"/>
      <sheetName val="Mazuto kainos"/>
      <sheetName val="sg viso"/>
      <sheetName val="sg_viso_"/>
      <sheetName val="naud_atl_"/>
      <sheetName val="el_en_g_"/>
      <sheetName val="išl_el_"/>
      <sheetName val="išl_el__G"/>
      <sheetName val="Kainų_dedamosios"/>
      <sheetName val="PŠ_kainos"/>
      <sheetName val="Mazuto_kainos"/>
      <sheetName val="sg_vi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_"/>
      <sheetName val="sg_viso_"/>
      <sheetName val="1. DK_grupes"/>
      <sheetName val="Pradžia"/>
      <sheetName val="1.vardai"/>
      <sheetName val="wp_sarasai"/>
      <sheetName val="Mazutas mėnesiais"/>
      <sheetName val="sg viso"/>
      <sheetName val="0.vardai"/>
      <sheetName val="lentele5"/>
      <sheetName val="Pav.tvarkyklė"/>
      <sheetName val="sg_viso_1"/>
      <sheetName val="naud_atl_"/>
      <sheetName val="el_en_g_"/>
      <sheetName val="išl_el_"/>
      <sheetName val="išl_el__G"/>
      <sheetName val="1__DK_grupes"/>
      <sheetName val="1_vardai"/>
      <sheetName val="Mazutas_mėnesiais"/>
      <sheetName val="sg_viso"/>
      <sheetName val="0_varda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sg_viso_"/>
      <sheetName val="1. DK_grupes"/>
      <sheetName val="Pradžia"/>
      <sheetName val="_"/>
      <sheetName val="1.vardai"/>
      <sheetName val="wp_sarasai"/>
      <sheetName val="Mazutas mėnesiais"/>
      <sheetName val="sg viso"/>
      <sheetName val="0.varda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mybaK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urinys"/>
      <sheetName val="I.RVA&gt;&gt;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II.Auditui &gt;&gt;"/>
      <sheetName val="6.1"/>
      <sheetName val="6.2"/>
      <sheetName val="6.3"/>
      <sheetName val="6.4"/>
      <sheetName val="6.5"/>
      <sheetName val="Patikra"/>
      <sheetName val="TU_9.1_sąn"/>
      <sheetName val="TU_9.1_paj"/>
      <sheetName val="III.Modelis&gt;&gt;"/>
      <sheetName val="1.Pradzia"/>
      <sheetName val="2.FA"/>
      <sheetName val="3.Grup_S"/>
      <sheetName val="4.Grup_K"/>
      <sheetName val="5.Sąnaudos"/>
      <sheetName val="6.Grup_T"/>
      <sheetName val="7.Turtas"/>
      <sheetName val="8.Realizacija"/>
      <sheetName val="9.Pajamos"/>
      <sheetName val="10.Nesikliai"/>
      <sheetName val="11.Kita"/>
      <sheetName val="12.Personalas"/>
      <sheetName val="13.Tech.rodikliai"/>
      <sheetName val="14.Ener.ukis"/>
      <sheetName val="Kontrole"/>
      <sheetName val="IV.Darbiniai&gt;&gt;"/>
      <sheetName val="DK"/>
      <sheetName val=" RVA praėj.laik.&gt;"/>
      <sheetName val="3_"/>
      <sheetName val="4_"/>
      <sheetName val="S1"/>
      <sheetName val="S2"/>
      <sheetName val="Pav.tvarkykl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sg_viso_"/>
      <sheetName val="1. DK_grupes"/>
      <sheetName val="Pradžia"/>
      <sheetName val="_"/>
      <sheetName val="sg_viso_1"/>
      <sheetName val="naud_atl_"/>
      <sheetName val="el_en_g_"/>
      <sheetName val="išl_el_"/>
      <sheetName val="išl_el__G"/>
      <sheetName val="1__DK_gru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K"/>
      <sheetName val="MK"/>
      <sheetName val="rajone"/>
      <sheetName val="pirkta"/>
      <sheetName val="balansas"/>
      <sheetName val="naud.atl."/>
      <sheetName val="el.en.g."/>
      <sheetName val="išl.el."/>
      <sheetName val="tarif"/>
      <sheetName val="išl.el. G"/>
      <sheetName val="BŪĮ"/>
      <sheetName val="draudimai"/>
      <sheetName val="veiklos"/>
      <sheetName val="bendra"/>
      <sheetName val="sg_viso_"/>
      <sheetName val="naud_atl_"/>
      <sheetName val="el_en_g_"/>
      <sheetName val="išl_el_"/>
      <sheetName val="išl_el__G"/>
      <sheetName val="sg viso"/>
      <sheetName val="sg_viso_1"/>
      <sheetName val="naud_atl_1"/>
      <sheetName val="el_en_g_1"/>
      <sheetName val="išl_el_1"/>
      <sheetName val="išl_el__G1"/>
      <sheetName val="sg_vi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sg_viso_"/>
      <sheetName val="sg viso"/>
      <sheetName val="sg_viso_1"/>
      <sheetName val="naud_atl_"/>
      <sheetName val="el_en_g_"/>
      <sheetName val="išl_el_"/>
      <sheetName val="išl_el__G"/>
      <sheetName val="sg_vi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K"/>
      <sheetName val="MK"/>
      <sheetName val="rajone"/>
      <sheetName val="pirkta"/>
      <sheetName val="balansas"/>
      <sheetName val="naud.atl."/>
      <sheetName val="el.en.g."/>
      <sheetName val="išl.el."/>
      <sheetName val="tarif"/>
      <sheetName val="išl.el. G"/>
      <sheetName val="BŪĮ"/>
      <sheetName val="draudimai"/>
      <sheetName val="veiklos"/>
      <sheetName val="sg_viso_"/>
      <sheetName val="naud_atl_"/>
      <sheetName val="el_en_g_"/>
      <sheetName val="išl_el_"/>
      <sheetName val="išl_el__G"/>
      <sheetName val="sg viso"/>
      <sheetName val="bendra"/>
      <sheetName val="sg_viso_1"/>
      <sheetName val="naud_atl_1"/>
      <sheetName val="el_en_g_1"/>
      <sheetName val="išl_el_1"/>
      <sheetName val="išl_el__G1"/>
      <sheetName val="sg_vi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34B62-011A-4209-8B70-E0035BB9ED60}">
  <sheetPr codeName="Sheet49"/>
  <dimension ref="A1:AT477"/>
  <sheetViews>
    <sheetView showGridLines="0" tabSelected="1" workbookViewId="0">
      <pane ySplit="3" topLeftCell="A4" activePane="bottomLeft" state="frozen"/>
      <selection pane="bottomLeft" activeCell="E20" sqref="E20"/>
    </sheetView>
  </sheetViews>
  <sheetFormatPr defaultRowHeight="15" x14ac:dyDescent="0.25"/>
  <cols>
    <col min="1" max="1" width="4.85546875" customWidth="1"/>
    <col min="2" max="2" width="7.5703125" customWidth="1"/>
    <col min="3" max="3" width="57.5703125" customWidth="1"/>
    <col min="4" max="4" width="12.7109375" customWidth="1"/>
    <col min="5" max="5" width="23.42578125" customWidth="1"/>
    <col min="6" max="6" width="23.140625" customWidth="1"/>
    <col min="7" max="7" width="14" customWidth="1"/>
    <col min="8" max="8" width="13.5703125" customWidth="1"/>
    <col min="9" max="9" width="14.140625" customWidth="1"/>
    <col min="10" max="12" width="14.42578125" customWidth="1"/>
    <col min="13" max="13" width="12.7109375" customWidth="1"/>
    <col min="14" max="14" width="15.140625" customWidth="1"/>
    <col min="15" max="16" width="14.28515625" customWidth="1"/>
    <col min="17" max="18" width="15.7109375" customWidth="1"/>
    <col min="19" max="20" width="17.42578125" customWidth="1"/>
    <col min="21" max="21" width="31.7109375" customWidth="1"/>
    <col min="22" max="22" width="12.85546875" customWidth="1"/>
    <col min="23" max="29" width="13.7109375" customWidth="1"/>
    <col min="30" max="30" width="16.42578125" customWidth="1"/>
    <col min="31" max="31" width="13.7109375" customWidth="1"/>
    <col min="32" max="32" width="16.140625" customWidth="1"/>
    <col min="33" max="33" width="16.28515625" customWidth="1"/>
    <col min="34" max="34" width="16.140625" customWidth="1"/>
    <col min="35" max="35" width="15.140625" customWidth="1"/>
    <col min="36" max="36" width="14.5703125" customWidth="1"/>
    <col min="37" max="38" width="15.7109375" customWidth="1"/>
    <col min="39" max="39" width="15.42578125" customWidth="1"/>
    <col min="40" max="40" width="13.42578125" style="96" customWidth="1"/>
    <col min="41" max="41" width="12" customWidth="1"/>
    <col min="42" max="42" width="13" customWidth="1"/>
    <col min="43" max="43" width="18.42578125" customWidth="1"/>
    <col min="44" max="44" width="16" customWidth="1"/>
    <col min="45" max="45" width="16.85546875" customWidth="1"/>
    <col min="46" max="46" width="17.42578125" customWidth="1"/>
  </cols>
  <sheetData>
    <row r="1" spans="1:46" ht="25.5" x14ac:dyDescent="0.25">
      <c r="A1" s="1"/>
      <c r="B1" s="2" t="s">
        <v>941</v>
      </c>
      <c r="C1" s="1"/>
      <c r="D1" s="3"/>
      <c r="E1" s="1"/>
      <c r="F1" s="4"/>
      <c r="G1" s="5"/>
      <c r="H1" s="5"/>
      <c r="I1" s="6">
        <f>SUBTOTAL(9,I4:I466)</f>
        <v>6636289.8599999975</v>
      </c>
      <c r="J1" s="7">
        <f>SUBTOTAL(9,J4:J466)</f>
        <v>3802035.8000000003</v>
      </c>
      <c r="K1" s="7">
        <f>SUBTOTAL(9,K4:K466)</f>
        <v>0</v>
      </c>
      <c r="L1" s="7">
        <f>SUBTOTAL(9,L4:L466)</f>
        <v>-41841.769685665742</v>
      </c>
      <c r="M1" s="6">
        <f>SUBTOTAL(9,M4:M466)</f>
        <v>2876095.8296856652</v>
      </c>
      <c r="N1" s="7">
        <f>SUBTOTAL(9,N4:N466)</f>
        <v>1402611.8068957266</v>
      </c>
      <c r="O1" s="7"/>
      <c r="P1" s="7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7">
        <f>SUBTOTAL(9,AC4:AC466)</f>
        <v>49176.803779646492</v>
      </c>
      <c r="AD1" s="7">
        <f>SUBTOTAL(9,AD4:AD466)</f>
        <v>884228.80291940749</v>
      </c>
      <c r="AE1" s="7">
        <f>SUBTOTAL(9,AE4:AE466)</f>
        <v>1349356.1767662601</v>
      </c>
      <c r="AF1" s="7">
        <f>SUBTOTAL(9,AF4:AF466)</f>
        <v>933405.60669905285</v>
      </c>
      <c r="AG1" s="8"/>
      <c r="AH1" s="7">
        <f>SUBTOTAL(9,AH4:AH466)</f>
        <v>1083.0199206349207</v>
      </c>
      <c r="AI1" s="7">
        <f>SUBTOTAL(9,AI4:AI466)</f>
        <v>50259.823700281413</v>
      </c>
      <c r="AJ1" s="7">
        <f>SUBTOTAL(9,AJ4:AJ466)</f>
        <v>934715.94981413218</v>
      </c>
      <c r="AK1" s="7">
        <f>SUBTOTAL(9,AK4:AK466)</f>
        <v>1941379.8798715326</v>
      </c>
      <c r="AL1" s="8"/>
      <c r="AM1" s="8"/>
      <c r="AN1" s="9"/>
      <c r="AO1" s="8"/>
      <c r="AP1" s="8"/>
      <c r="AQ1" s="8"/>
      <c r="AR1" s="6"/>
      <c r="AS1" s="6"/>
      <c r="AT1" s="6"/>
    </row>
    <row r="2" spans="1:46" x14ac:dyDescent="0.25">
      <c r="A2" s="10"/>
      <c r="B2" s="10"/>
      <c r="C2" s="10"/>
      <c r="D2" s="10"/>
      <c r="E2" s="10"/>
      <c r="F2" s="10"/>
      <c r="G2" s="10"/>
      <c r="H2" s="10"/>
      <c r="I2" s="11" t="s">
        <v>0</v>
      </c>
      <c r="J2" s="12"/>
      <c r="K2" s="12"/>
      <c r="L2" s="12"/>
      <c r="M2" s="13"/>
      <c r="N2" s="14">
        <v>43465</v>
      </c>
      <c r="O2" s="11" t="s">
        <v>1</v>
      </c>
      <c r="P2" s="12"/>
      <c r="Q2" s="12"/>
      <c r="R2" s="12"/>
      <c r="S2" s="12"/>
      <c r="T2" s="12"/>
      <c r="U2" s="13"/>
      <c r="V2" s="11" t="s">
        <v>2</v>
      </c>
      <c r="W2" s="12"/>
      <c r="X2" s="13"/>
      <c r="Y2" s="15" t="s">
        <v>3</v>
      </c>
      <c r="Z2" s="16"/>
      <c r="AA2" s="16"/>
      <c r="AB2" s="16"/>
      <c r="AC2" s="16"/>
      <c r="AD2" s="16"/>
      <c r="AE2" s="16"/>
      <c r="AF2" s="17"/>
      <c r="AG2" s="15" t="s">
        <v>4</v>
      </c>
      <c r="AH2" s="17"/>
      <c r="AI2" s="18" t="s">
        <v>2</v>
      </c>
      <c r="AJ2" s="18"/>
      <c r="AK2" s="18"/>
      <c r="AL2" s="18"/>
      <c r="AM2" s="18"/>
      <c r="AN2" s="19"/>
      <c r="AO2" s="10"/>
      <c r="AP2" s="10"/>
      <c r="AQ2" s="10"/>
      <c r="AR2" s="10"/>
      <c r="AS2" s="10"/>
      <c r="AT2" s="10"/>
    </row>
    <row r="3" spans="1:46" ht="102" x14ac:dyDescent="0.25">
      <c r="A3" s="10"/>
      <c r="B3" s="20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1" t="s">
        <v>10</v>
      </c>
      <c r="H3" s="21" t="s">
        <v>11</v>
      </c>
      <c r="I3" s="20" t="s">
        <v>12</v>
      </c>
      <c r="J3" s="21" t="s">
        <v>13</v>
      </c>
      <c r="K3" s="21" t="s">
        <v>14</v>
      </c>
      <c r="L3" s="21" t="s">
        <v>15</v>
      </c>
      <c r="M3" s="20" t="s">
        <v>16</v>
      </c>
      <c r="N3" s="21" t="s">
        <v>17</v>
      </c>
      <c r="O3" s="20" t="s">
        <v>18</v>
      </c>
      <c r="P3" s="21" t="s">
        <v>19</v>
      </c>
      <c r="Q3" s="21" t="s">
        <v>20</v>
      </c>
      <c r="R3" s="21" t="s">
        <v>21</v>
      </c>
      <c r="S3" s="21" t="s">
        <v>22</v>
      </c>
      <c r="T3" s="21" t="s">
        <v>23</v>
      </c>
      <c r="U3" s="21" t="s">
        <v>24</v>
      </c>
      <c r="V3" s="22" t="s">
        <v>25</v>
      </c>
      <c r="W3" s="22" t="s">
        <v>26</v>
      </c>
      <c r="X3" s="22" t="s">
        <v>27</v>
      </c>
      <c r="Y3" s="22" t="s">
        <v>28</v>
      </c>
      <c r="Z3" s="22" t="s">
        <v>29</v>
      </c>
      <c r="AA3" s="22" t="s">
        <v>30</v>
      </c>
      <c r="AB3" s="22" t="s">
        <v>31</v>
      </c>
      <c r="AC3" s="22" t="s">
        <v>32</v>
      </c>
      <c r="AD3" s="23" t="s">
        <v>33</v>
      </c>
      <c r="AE3" s="23" t="s">
        <v>34</v>
      </c>
      <c r="AF3" s="23" t="s">
        <v>35</v>
      </c>
      <c r="AG3" s="22" t="s">
        <v>36</v>
      </c>
      <c r="AH3" s="22" t="s">
        <v>37</v>
      </c>
      <c r="AI3" s="22" t="s">
        <v>38</v>
      </c>
      <c r="AJ3" s="22" t="s">
        <v>39</v>
      </c>
      <c r="AK3" s="22" t="s">
        <v>40</v>
      </c>
      <c r="AL3" s="22" t="s">
        <v>41</v>
      </c>
      <c r="AM3" s="22" t="s">
        <v>42</v>
      </c>
      <c r="AN3" s="24" t="s">
        <v>43</v>
      </c>
      <c r="AO3" s="25" t="s">
        <v>44</v>
      </c>
      <c r="AP3" s="25" t="s">
        <v>45</v>
      </c>
      <c r="AQ3" s="25" t="s">
        <v>46</v>
      </c>
      <c r="AR3" s="25" t="s">
        <v>47</v>
      </c>
      <c r="AS3" s="25" t="s">
        <v>48</v>
      </c>
      <c r="AT3" s="25" t="s">
        <v>49</v>
      </c>
    </row>
    <row r="4" spans="1:46" ht="15" customHeight="1" x14ac:dyDescent="0.25">
      <c r="A4" s="10"/>
      <c r="B4" s="26">
        <v>1</v>
      </c>
      <c r="C4" s="27" t="s">
        <v>50</v>
      </c>
      <c r="D4" s="28" t="s">
        <v>51</v>
      </c>
      <c r="E4" s="29" t="s">
        <v>52</v>
      </c>
      <c r="F4" s="27" t="s">
        <v>53</v>
      </c>
      <c r="G4" s="30">
        <v>42194</v>
      </c>
      <c r="H4" s="31"/>
      <c r="I4" s="32">
        <v>579</v>
      </c>
      <c r="J4" s="32"/>
      <c r="K4" s="32"/>
      <c r="L4" s="32"/>
      <c r="M4" s="33">
        <v>579</v>
      </c>
      <c r="N4" s="34">
        <v>0</v>
      </c>
      <c r="O4" s="35" t="s">
        <v>942</v>
      </c>
      <c r="P4" s="36"/>
      <c r="Q4" s="37"/>
      <c r="R4" s="38"/>
      <c r="S4" s="39"/>
      <c r="T4" s="39"/>
      <c r="U4" s="39"/>
      <c r="V4" s="40">
        <v>4</v>
      </c>
      <c r="W4" s="41">
        <f>V4*12</f>
        <v>48</v>
      </c>
      <c r="X4" s="41">
        <v>0</v>
      </c>
      <c r="Y4" s="41">
        <f>IF(OR(ISBLANK(C4),YEAR(G4)&gt;=2019),0,DATEDIF(G4,$N$2,"M"))</f>
        <v>41</v>
      </c>
      <c r="Z4" s="41">
        <f>IF(YEAR(G4)&gt;=2019,0,IF(AA4&lt;=0,0,IF(X4&lt;&gt;0,MIN(X4,AA4),MIN(12,AA4))))</f>
        <v>7</v>
      </c>
      <c r="AA4" s="41">
        <f>W4-Y4</f>
        <v>7</v>
      </c>
      <c r="AB4" s="42">
        <f>+IF(AA4&lt;=0,0,N4/AA4)</f>
        <v>0</v>
      </c>
      <c r="AC4" s="42">
        <v>0</v>
      </c>
      <c r="AD4" s="43">
        <v>579</v>
      </c>
      <c r="AE4" s="42">
        <f>IF(YEAR(G4)&gt;=2019,0,M4-AD4)</f>
        <v>0</v>
      </c>
      <c r="AF4" s="44">
        <v>579</v>
      </c>
      <c r="AG4" s="41">
        <v>0</v>
      </c>
      <c r="AH4" s="44">
        <v>0</v>
      </c>
      <c r="AI4" s="44">
        <f>+AC4+AH4</f>
        <v>0</v>
      </c>
      <c r="AJ4" s="44">
        <f>IF(ISBLANK(H4),(AF4+IF(YEAR(G4)&gt;=2019,M4/W4*AG4,0)),M4)</f>
        <v>579</v>
      </c>
      <c r="AK4" s="44">
        <f t="shared" ref="AK4:AK67" si="0">M4-AJ4</f>
        <v>0</v>
      </c>
      <c r="AL4" s="41" t="str">
        <f>IF(H4&lt;&gt;0,"Nurašytas",IF(O4="X","Nesuderintas",IF(AK4&lt;=0,"Nusidėvėjęs","")))</f>
        <v>Nusidėvėjęs</v>
      </c>
      <c r="AM4" s="45" t="s">
        <v>944</v>
      </c>
      <c r="AN4" s="46">
        <f>I4-J4-K4-L4-M4</f>
        <v>0</v>
      </c>
      <c r="AO4" s="47" t="s">
        <v>54</v>
      </c>
      <c r="AP4" s="47">
        <v>3</v>
      </c>
      <c r="AQ4" s="48">
        <f>+YEAR(G4)</f>
        <v>2015</v>
      </c>
      <c r="AR4" s="47"/>
      <c r="AS4" s="47"/>
      <c r="AT4" s="47"/>
    </row>
    <row r="5" spans="1:46" ht="15" customHeight="1" x14ac:dyDescent="0.25">
      <c r="A5" s="10"/>
      <c r="B5" s="26">
        <v>2</v>
      </c>
      <c r="C5" s="27" t="s">
        <v>55</v>
      </c>
      <c r="D5" s="28" t="s">
        <v>56</v>
      </c>
      <c r="E5" s="29" t="s">
        <v>57</v>
      </c>
      <c r="F5" s="27" t="s">
        <v>58</v>
      </c>
      <c r="G5" s="30">
        <v>42853</v>
      </c>
      <c r="H5" s="31"/>
      <c r="I5" s="32">
        <v>473</v>
      </c>
      <c r="J5" s="32"/>
      <c r="K5" s="32"/>
      <c r="L5" s="32"/>
      <c r="M5" s="33">
        <v>473</v>
      </c>
      <c r="N5" s="34">
        <v>210.2166666666667</v>
      </c>
      <c r="O5" s="35" t="s">
        <v>942</v>
      </c>
      <c r="P5" s="36"/>
      <c r="Q5" s="37"/>
      <c r="R5" s="38"/>
      <c r="S5" s="39"/>
      <c r="T5" s="39"/>
      <c r="U5" s="39"/>
      <c r="V5" s="40">
        <v>4</v>
      </c>
      <c r="W5" s="41">
        <f t="shared" ref="W5:W68" si="1">V5*12</f>
        <v>48</v>
      </c>
      <c r="X5" s="41">
        <v>0</v>
      </c>
      <c r="Y5" s="41">
        <f t="shared" ref="Y5:Y68" si="2">IF(OR(ISBLANK(C5),YEAR(G5)&gt;=2019),0,DATEDIF(G5,$N$2,"M"))</f>
        <v>20</v>
      </c>
      <c r="Z5" s="41">
        <f t="shared" ref="Z5:Z68" si="3">IF(YEAR(G5)&gt;=2019,0,IF(AA5&lt;=0,0,IF(X5&lt;&gt;0,MIN(X5,AA5),MIN(12,AA5))))</f>
        <v>12</v>
      </c>
      <c r="AA5" s="41">
        <f t="shared" ref="AA5:AA68" si="4">W5-Y5</f>
        <v>28</v>
      </c>
      <c r="AB5" s="42">
        <f t="shared" ref="AB5:AB68" si="5">+IF(AA5&lt;=0,0,N5/AA5)</f>
        <v>7.5077380952380963</v>
      </c>
      <c r="AC5" s="42">
        <v>90.092857142857156</v>
      </c>
      <c r="AD5" s="43">
        <v>352.87619047619046</v>
      </c>
      <c r="AE5" s="42">
        <f t="shared" ref="AE5:AE68" si="6">IF(YEAR(G5)&gt;=2019,0,M5-AD5)</f>
        <v>120.12380952380954</v>
      </c>
      <c r="AF5" s="44">
        <v>442.96904761904761</v>
      </c>
      <c r="AG5" s="41">
        <v>0</v>
      </c>
      <c r="AH5" s="44">
        <v>0</v>
      </c>
      <c r="AI5" s="44">
        <f t="shared" ref="AI5:AI68" si="7">+AC5+AH5</f>
        <v>90.092857142857156</v>
      </c>
      <c r="AJ5" s="44">
        <f t="shared" ref="AJ5:AJ68" si="8">IF(ISBLANK(H5),(AF5+IF(YEAR(G5)&gt;=2019,M5/W5*AG5,0)),M5)</f>
        <v>442.96904761904761</v>
      </c>
      <c r="AK5" s="44">
        <f t="shared" si="0"/>
        <v>30.030952380952385</v>
      </c>
      <c r="AL5" s="41" t="str">
        <f t="shared" ref="AL5:AL68" si="9">IF(H5&lt;&gt;0,"Nurašytas",IF(O5="X","Nesuderintas",IF(AK5&lt;=0,"Nusidėvėjęs","")))</f>
        <v/>
      </c>
      <c r="AM5" s="45" t="s">
        <v>944</v>
      </c>
      <c r="AN5" s="46">
        <f t="shared" ref="AN5:AN68" si="10">I5-J5-K5-L5-M5</f>
        <v>0</v>
      </c>
      <c r="AO5" s="47" t="s">
        <v>54</v>
      </c>
      <c r="AP5" s="47">
        <v>3</v>
      </c>
      <c r="AQ5" s="48">
        <f t="shared" ref="AQ5:AQ43" si="11">+YEAR(G5)</f>
        <v>2017</v>
      </c>
      <c r="AR5" s="47"/>
      <c r="AS5" s="47"/>
      <c r="AT5" s="47"/>
    </row>
    <row r="6" spans="1:46" ht="15" customHeight="1" x14ac:dyDescent="0.25">
      <c r="A6" s="10"/>
      <c r="B6" s="26">
        <v>3</v>
      </c>
      <c r="C6" s="27" t="s">
        <v>59</v>
      </c>
      <c r="D6" s="28" t="s">
        <v>60</v>
      </c>
      <c r="E6" s="29" t="s">
        <v>57</v>
      </c>
      <c r="F6" s="27" t="s">
        <v>53</v>
      </c>
      <c r="G6" s="30">
        <v>40148</v>
      </c>
      <c r="H6" s="31"/>
      <c r="I6" s="32">
        <v>3893.07</v>
      </c>
      <c r="J6" s="32"/>
      <c r="K6" s="32"/>
      <c r="L6" s="32"/>
      <c r="M6" s="33">
        <v>3893.07</v>
      </c>
      <c r="N6" s="34">
        <v>0</v>
      </c>
      <c r="O6" s="35" t="s">
        <v>942</v>
      </c>
      <c r="P6" s="36"/>
      <c r="Q6" s="37"/>
      <c r="R6" s="38"/>
      <c r="S6" s="39"/>
      <c r="T6" s="39"/>
      <c r="U6" s="39"/>
      <c r="V6" s="40">
        <v>4</v>
      </c>
      <c r="W6" s="41">
        <f t="shared" si="1"/>
        <v>48</v>
      </c>
      <c r="X6" s="41">
        <v>0</v>
      </c>
      <c r="Y6" s="41">
        <f t="shared" si="2"/>
        <v>108</v>
      </c>
      <c r="Z6" s="41">
        <f t="shared" si="3"/>
        <v>0</v>
      </c>
      <c r="AA6" s="41">
        <f t="shared" si="4"/>
        <v>-60</v>
      </c>
      <c r="AB6" s="42">
        <f t="shared" si="5"/>
        <v>0</v>
      </c>
      <c r="AC6" s="42">
        <v>0</v>
      </c>
      <c r="AD6" s="43">
        <v>3893.07</v>
      </c>
      <c r="AE6" s="42">
        <f t="shared" si="6"/>
        <v>0</v>
      </c>
      <c r="AF6" s="44">
        <v>3893.07</v>
      </c>
      <c r="AG6" s="41">
        <v>0</v>
      </c>
      <c r="AH6" s="44">
        <v>0</v>
      </c>
      <c r="AI6" s="44">
        <f t="shared" si="7"/>
        <v>0</v>
      </c>
      <c r="AJ6" s="44">
        <f t="shared" si="8"/>
        <v>3893.07</v>
      </c>
      <c r="AK6" s="44">
        <f t="shared" si="0"/>
        <v>0</v>
      </c>
      <c r="AL6" s="41" t="str">
        <f t="shared" si="9"/>
        <v>Nusidėvėjęs</v>
      </c>
      <c r="AM6" s="45" t="s">
        <v>944</v>
      </c>
      <c r="AN6" s="46">
        <f t="shared" si="10"/>
        <v>0</v>
      </c>
      <c r="AO6" s="47" t="s">
        <v>54</v>
      </c>
      <c r="AP6" s="47">
        <v>3</v>
      </c>
      <c r="AQ6" s="48">
        <f t="shared" si="11"/>
        <v>2009</v>
      </c>
      <c r="AR6" s="47"/>
      <c r="AS6" s="47"/>
      <c r="AT6" s="47"/>
    </row>
    <row r="7" spans="1:46" ht="15" customHeight="1" x14ac:dyDescent="0.25">
      <c r="A7" s="10"/>
      <c r="B7" s="26">
        <v>4</v>
      </c>
      <c r="C7" s="27" t="s">
        <v>61</v>
      </c>
      <c r="D7" s="28" t="s">
        <v>62</v>
      </c>
      <c r="E7" s="29" t="s">
        <v>57</v>
      </c>
      <c r="F7" s="27" t="s">
        <v>58</v>
      </c>
      <c r="G7" s="30">
        <v>41604</v>
      </c>
      <c r="H7" s="31"/>
      <c r="I7" s="32">
        <v>1112.1400000000001</v>
      </c>
      <c r="J7" s="32"/>
      <c r="K7" s="32"/>
      <c r="L7" s="32"/>
      <c r="M7" s="33">
        <v>1112.1400000000001</v>
      </c>
      <c r="N7" s="34">
        <v>0</v>
      </c>
      <c r="O7" s="35" t="s">
        <v>942</v>
      </c>
      <c r="P7" s="36"/>
      <c r="Q7" s="37"/>
      <c r="R7" s="38"/>
      <c r="S7" s="39"/>
      <c r="T7" s="39"/>
      <c r="U7" s="39"/>
      <c r="V7" s="40">
        <v>4</v>
      </c>
      <c r="W7" s="41">
        <f t="shared" si="1"/>
        <v>48</v>
      </c>
      <c r="X7" s="41">
        <v>0</v>
      </c>
      <c r="Y7" s="41">
        <f t="shared" si="2"/>
        <v>61</v>
      </c>
      <c r="Z7" s="41">
        <f t="shared" si="3"/>
        <v>0</v>
      </c>
      <c r="AA7" s="41">
        <f t="shared" si="4"/>
        <v>-13</v>
      </c>
      <c r="AB7" s="42">
        <f t="shared" si="5"/>
        <v>0</v>
      </c>
      <c r="AC7" s="42">
        <v>0</v>
      </c>
      <c r="AD7" s="43">
        <v>1112.1400000000001</v>
      </c>
      <c r="AE7" s="42">
        <f t="shared" si="6"/>
        <v>0</v>
      </c>
      <c r="AF7" s="44">
        <v>1112.1400000000001</v>
      </c>
      <c r="AG7" s="41">
        <v>0</v>
      </c>
      <c r="AH7" s="44">
        <v>0</v>
      </c>
      <c r="AI7" s="44">
        <f t="shared" si="7"/>
        <v>0</v>
      </c>
      <c r="AJ7" s="44">
        <f t="shared" si="8"/>
        <v>1112.1400000000001</v>
      </c>
      <c r="AK7" s="44">
        <f t="shared" si="0"/>
        <v>0</v>
      </c>
      <c r="AL7" s="41" t="str">
        <f t="shared" si="9"/>
        <v>Nusidėvėjęs</v>
      </c>
      <c r="AM7" s="45" t="s">
        <v>944</v>
      </c>
      <c r="AN7" s="46">
        <f t="shared" si="10"/>
        <v>0</v>
      </c>
      <c r="AO7" s="47" t="s">
        <v>54</v>
      </c>
      <c r="AP7" s="47">
        <v>3</v>
      </c>
      <c r="AQ7" s="48">
        <f t="shared" si="11"/>
        <v>2013</v>
      </c>
      <c r="AR7" s="47"/>
      <c r="AS7" s="47"/>
      <c r="AT7" s="47"/>
    </row>
    <row r="8" spans="1:46" ht="15" customHeight="1" x14ac:dyDescent="0.25">
      <c r="A8" s="10"/>
      <c r="B8" s="26">
        <v>5</v>
      </c>
      <c r="C8" s="27" t="s">
        <v>63</v>
      </c>
      <c r="D8" s="28" t="s">
        <v>64</v>
      </c>
      <c r="E8" s="29" t="s">
        <v>57</v>
      </c>
      <c r="F8" s="27" t="s">
        <v>58</v>
      </c>
      <c r="G8" s="30">
        <v>41610</v>
      </c>
      <c r="H8" s="31"/>
      <c r="I8" s="32">
        <v>168.74</v>
      </c>
      <c r="J8" s="32"/>
      <c r="K8" s="32"/>
      <c r="L8" s="32"/>
      <c r="M8" s="33">
        <v>168.74</v>
      </c>
      <c r="N8" s="34">
        <v>0</v>
      </c>
      <c r="O8" s="35" t="s">
        <v>942</v>
      </c>
      <c r="P8" s="36"/>
      <c r="Q8" s="37"/>
      <c r="R8" s="38"/>
      <c r="S8" s="39"/>
      <c r="T8" s="39"/>
      <c r="U8" s="39"/>
      <c r="V8" s="40">
        <v>4</v>
      </c>
      <c r="W8" s="41">
        <f t="shared" si="1"/>
        <v>48</v>
      </c>
      <c r="X8" s="41">
        <v>0</v>
      </c>
      <c r="Y8" s="41">
        <f t="shared" si="2"/>
        <v>60</v>
      </c>
      <c r="Z8" s="41">
        <f t="shared" si="3"/>
        <v>0</v>
      </c>
      <c r="AA8" s="41">
        <f t="shared" si="4"/>
        <v>-12</v>
      </c>
      <c r="AB8" s="42">
        <f t="shared" si="5"/>
        <v>0</v>
      </c>
      <c r="AC8" s="42">
        <v>0</v>
      </c>
      <c r="AD8" s="43">
        <v>168.74</v>
      </c>
      <c r="AE8" s="42">
        <f t="shared" si="6"/>
        <v>0</v>
      </c>
      <c r="AF8" s="44">
        <v>168.74</v>
      </c>
      <c r="AG8" s="41">
        <v>0</v>
      </c>
      <c r="AH8" s="44">
        <v>0</v>
      </c>
      <c r="AI8" s="44">
        <f t="shared" si="7"/>
        <v>0</v>
      </c>
      <c r="AJ8" s="44">
        <f t="shared" si="8"/>
        <v>168.74</v>
      </c>
      <c r="AK8" s="44">
        <f t="shared" si="0"/>
        <v>0</v>
      </c>
      <c r="AL8" s="41" t="str">
        <f t="shared" si="9"/>
        <v>Nusidėvėjęs</v>
      </c>
      <c r="AM8" s="45" t="s">
        <v>944</v>
      </c>
      <c r="AN8" s="46">
        <f t="shared" si="10"/>
        <v>0</v>
      </c>
      <c r="AO8" s="47" t="s">
        <v>54</v>
      </c>
      <c r="AP8" s="47">
        <v>3</v>
      </c>
      <c r="AQ8" s="48">
        <f t="shared" si="11"/>
        <v>2013</v>
      </c>
      <c r="AR8" s="47"/>
      <c r="AS8" s="47"/>
      <c r="AT8" s="47"/>
    </row>
    <row r="9" spans="1:46" ht="15" customHeight="1" x14ac:dyDescent="0.25">
      <c r="A9" s="10"/>
      <c r="B9" s="26">
        <v>6</v>
      </c>
      <c r="C9" s="27" t="s">
        <v>65</v>
      </c>
      <c r="D9" s="28" t="s">
        <v>66</v>
      </c>
      <c r="E9" s="29" t="s">
        <v>57</v>
      </c>
      <c r="F9" s="27" t="s">
        <v>67</v>
      </c>
      <c r="G9" s="30">
        <v>42107</v>
      </c>
      <c r="H9" s="31"/>
      <c r="I9" s="32">
        <v>247.93</v>
      </c>
      <c r="J9" s="32"/>
      <c r="K9" s="32"/>
      <c r="L9" s="32"/>
      <c r="M9" s="33">
        <v>247.93</v>
      </c>
      <c r="N9" s="34">
        <v>0</v>
      </c>
      <c r="O9" s="35" t="s">
        <v>942</v>
      </c>
      <c r="P9" s="36"/>
      <c r="Q9" s="37"/>
      <c r="R9" s="38"/>
      <c r="S9" s="39"/>
      <c r="T9" s="39"/>
      <c r="U9" s="39"/>
      <c r="V9" s="40">
        <v>4</v>
      </c>
      <c r="W9" s="41">
        <f t="shared" si="1"/>
        <v>48</v>
      </c>
      <c r="X9" s="41">
        <v>0</v>
      </c>
      <c r="Y9" s="41">
        <f t="shared" si="2"/>
        <v>44</v>
      </c>
      <c r="Z9" s="41">
        <f t="shared" si="3"/>
        <v>4</v>
      </c>
      <c r="AA9" s="41">
        <f t="shared" si="4"/>
        <v>4</v>
      </c>
      <c r="AB9" s="42">
        <f t="shared" si="5"/>
        <v>0</v>
      </c>
      <c r="AC9" s="42">
        <v>0</v>
      </c>
      <c r="AD9" s="43">
        <v>247.93</v>
      </c>
      <c r="AE9" s="42">
        <f t="shared" si="6"/>
        <v>0</v>
      </c>
      <c r="AF9" s="44">
        <v>247.93</v>
      </c>
      <c r="AG9" s="41">
        <v>0</v>
      </c>
      <c r="AH9" s="44">
        <v>0</v>
      </c>
      <c r="AI9" s="44">
        <f t="shared" si="7"/>
        <v>0</v>
      </c>
      <c r="AJ9" s="44">
        <f t="shared" si="8"/>
        <v>247.93</v>
      </c>
      <c r="AK9" s="44">
        <f t="shared" si="0"/>
        <v>0</v>
      </c>
      <c r="AL9" s="41" t="str">
        <f t="shared" si="9"/>
        <v>Nusidėvėjęs</v>
      </c>
      <c r="AM9" s="45" t="s">
        <v>943</v>
      </c>
      <c r="AN9" s="46">
        <f t="shared" si="10"/>
        <v>0</v>
      </c>
      <c r="AO9" s="47" t="s">
        <v>54</v>
      </c>
      <c r="AP9" s="47">
        <v>3</v>
      </c>
      <c r="AQ9" s="48">
        <f t="shared" si="11"/>
        <v>2015</v>
      </c>
      <c r="AR9" s="47"/>
      <c r="AS9" s="47"/>
      <c r="AT9" s="47"/>
    </row>
    <row r="10" spans="1:46" ht="15" customHeight="1" x14ac:dyDescent="0.25">
      <c r="A10" s="10"/>
      <c r="B10" s="26">
        <v>7</v>
      </c>
      <c r="C10" s="27" t="s">
        <v>68</v>
      </c>
      <c r="D10" s="28" t="s">
        <v>69</v>
      </c>
      <c r="E10" s="29" t="s">
        <v>57</v>
      </c>
      <c r="F10" s="27" t="s">
        <v>58</v>
      </c>
      <c r="G10" s="30">
        <v>42592</v>
      </c>
      <c r="H10" s="31"/>
      <c r="I10" s="32">
        <v>185.12</v>
      </c>
      <c r="J10" s="32"/>
      <c r="K10" s="32"/>
      <c r="L10" s="32"/>
      <c r="M10" s="33">
        <v>185.12</v>
      </c>
      <c r="N10" s="34">
        <v>41.129999999999995</v>
      </c>
      <c r="O10" s="35" t="s">
        <v>942</v>
      </c>
      <c r="P10" s="36"/>
      <c r="Q10" s="37"/>
      <c r="R10" s="38"/>
      <c r="S10" s="39"/>
      <c r="T10" s="39"/>
      <c r="U10" s="39"/>
      <c r="V10" s="40">
        <v>4</v>
      </c>
      <c r="W10" s="41">
        <f t="shared" si="1"/>
        <v>48</v>
      </c>
      <c r="X10" s="41">
        <v>0</v>
      </c>
      <c r="Y10" s="41">
        <f t="shared" si="2"/>
        <v>28</v>
      </c>
      <c r="Z10" s="41">
        <f t="shared" si="3"/>
        <v>12</v>
      </c>
      <c r="AA10" s="41">
        <f t="shared" si="4"/>
        <v>20</v>
      </c>
      <c r="AB10" s="42">
        <f t="shared" si="5"/>
        <v>2.0564999999999998</v>
      </c>
      <c r="AC10" s="42">
        <v>16.451999999999998</v>
      </c>
      <c r="AD10" s="43">
        <v>168.66800000000001</v>
      </c>
      <c r="AE10" s="42">
        <f t="shared" si="6"/>
        <v>16.451999999999998</v>
      </c>
      <c r="AF10" s="44">
        <v>185.12</v>
      </c>
      <c r="AG10" s="41">
        <v>0</v>
      </c>
      <c r="AH10" s="44">
        <v>0</v>
      </c>
      <c r="AI10" s="44">
        <f t="shared" si="7"/>
        <v>16.451999999999998</v>
      </c>
      <c r="AJ10" s="44">
        <f t="shared" si="8"/>
        <v>185.12</v>
      </c>
      <c r="AK10" s="44">
        <f t="shared" si="0"/>
        <v>0</v>
      </c>
      <c r="AL10" s="41" t="str">
        <f t="shared" si="9"/>
        <v>Nusidėvėjęs</v>
      </c>
      <c r="AM10" s="45" t="s">
        <v>944</v>
      </c>
      <c r="AN10" s="46">
        <f t="shared" si="10"/>
        <v>0</v>
      </c>
      <c r="AO10" s="47" t="s">
        <v>54</v>
      </c>
      <c r="AP10" s="47">
        <v>3</v>
      </c>
      <c r="AQ10" s="48">
        <f t="shared" si="11"/>
        <v>2016</v>
      </c>
      <c r="AR10" s="47"/>
      <c r="AS10" s="47"/>
      <c r="AT10" s="47"/>
    </row>
    <row r="11" spans="1:46" ht="15" customHeight="1" x14ac:dyDescent="0.25">
      <c r="A11" s="10"/>
      <c r="B11" s="26">
        <v>8</v>
      </c>
      <c r="C11" s="27" t="s">
        <v>70</v>
      </c>
      <c r="D11" s="49" t="s">
        <v>71</v>
      </c>
      <c r="E11" s="29" t="s">
        <v>72</v>
      </c>
      <c r="F11" s="27" t="s">
        <v>73</v>
      </c>
      <c r="G11" s="30">
        <v>41152</v>
      </c>
      <c r="H11" s="31"/>
      <c r="I11" s="50">
        <v>888</v>
      </c>
      <c r="J11" s="32"/>
      <c r="K11" s="32"/>
      <c r="L11" s="32"/>
      <c r="M11" s="51">
        <v>888</v>
      </c>
      <c r="N11" s="52">
        <v>888</v>
      </c>
      <c r="O11" s="35" t="s">
        <v>942</v>
      </c>
      <c r="P11" s="36"/>
      <c r="Q11" s="37"/>
      <c r="R11" s="38"/>
      <c r="S11" s="39"/>
      <c r="T11" s="39"/>
      <c r="U11" s="39"/>
      <c r="V11" s="40">
        <v>0</v>
      </c>
      <c r="W11" s="41">
        <f t="shared" si="1"/>
        <v>0</v>
      </c>
      <c r="X11" s="41">
        <v>0</v>
      </c>
      <c r="Y11" s="41">
        <f t="shared" si="2"/>
        <v>76</v>
      </c>
      <c r="Z11" s="41">
        <f t="shared" si="3"/>
        <v>0</v>
      </c>
      <c r="AA11" s="41">
        <f t="shared" si="4"/>
        <v>-76</v>
      </c>
      <c r="AB11" s="42">
        <f t="shared" si="5"/>
        <v>0</v>
      </c>
      <c r="AC11" s="42">
        <v>0</v>
      </c>
      <c r="AD11" s="43">
        <v>0</v>
      </c>
      <c r="AE11" s="42">
        <f t="shared" si="6"/>
        <v>888</v>
      </c>
      <c r="AF11" s="44">
        <v>0</v>
      </c>
      <c r="AG11" s="41">
        <v>0</v>
      </c>
      <c r="AH11" s="44">
        <v>0</v>
      </c>
      <c r="AI11" s="44">
        <f t="shared" si="7"/>
        <v>0</v>
      </c>
      <c r="AJ11" s="44">
        <f t="shared" si="8"/>
        <v>0</v>
      </c>
      <c r="AK11" s="44">
        <f t="shared" si="0"/>
        <v>888</v>
      </c>
      <c r="AL11" s="41" t="str">
        <f t="shared" si="9"/>
        <v/>
      </c>
      <c r="AM11" s="45" t="s">
        <v>943</v>
      </c>
      <c r="AN11" s="46">
        <f t="shared" si="10"/>
        <v>0</v>
      </c>
      <c r="AO11" s="47" t="s">
        <v>74</v>
      </c>
      <c r="AP11" s="47">
        <v>0</v>
      </c>
      <c r="AQ11" s="48">
        <f t="shared" si="11"/>
        <v>2012</v>
      </c>
      <c r="AR11" s="47"/>
      <c r="AS11" s="47"/>
      <c r="AT11" s="47"/>
    </row>
    <row r="12" spans="1:46" ht="15" customHeight="1" x14ac:dyDescent="0.25">
      <c r="A12" s="10"/>
      <c r="B12" s="26">
        <v>9</v>
      </c>
      <c r="C12" s="27" t="s">
        <v>75</v>
      </c>
      <c r="D12" s="28" t="s">
        <v>76</v>
      </c>
      <c r="E12" s="29" t="s">
        <v>77</v>
      </c>
      <c r="F12" s="27" t="s">
        <v>73</v>
      </c>
      <c r="G12" s="30">
        <v>40148</v>
      </c>
      <c r="H12" s="31"/>
      <c r="I12" s="32">
        <v>137686.79999999999</v>
      </c>
      <c r="J12" s="32"/>
      <c r="K12" s="32"/>
      <c r="L12" s="32"/>
      <c r="M12" s="33">
        <v>137686.79999999999</v>
      </c>
      <c r="N12" s="34">
        <v>102281.60999999999</v>
      </c>
      <c r="O12" s="35" t="s">
        <v>942</v>
      </c>
      <c r="P12" s="36"/>
      <c r="Q12" s="37"/>
      <c r="R12" s="38"/>
      <c r="S12" s="39"/>
      <c r="T12" s="39"/>
      <c r="U12" s="39"/>
      <c r="V12" s="40">
        <v>35</v>
      </c>
      <c r="W12" s="41">
        <f t="shared" si="1"/>
        <v>420</v>
      </c>
      <c r="X12" s="41">
        <v>0</v>
      </c>
      <c r="Y12" s="41">
        <f t="shared" si="2"/>
        <v>108</v>
      </c>
      <c r="Z12" s="41">
        <f t="shared" si="3"/>
        <v>12</v>
      </c>
      <c r="AA12" s="41">
        <f t="shared" si="4"/>
        <v>312</v>
      </c>
      <c r="AB12" s="42">
        <f t="shared" si="5"/>
        <v>327.82567307692301</v>
      </c>
      <c r="AC12" s="42">
        <v>3933.9080769230759</v>
      </c>
      <c r="AD12" s="43">
        <v>39339.098076923081</v>
      </c>
      <c r="AE12" s="42">
        <f t="shared" si="6"/>
        <v>98347.701923076907</v>
      </c>
      <c r="AF12" s="44">
        <v>43273.00615384616</v>
      </c>
      <c r="AG12" s="41">
        <v>0</v>
      </c>
      <c r="AH12" s="44">
        <v>0</v>
      </c>
      <c r="AI12" s="44">
        <f t="shared" si="7"/>
        <v>3933.9080769230759</v>
      </c>
      <c r="AJ12" s="44">
        <f t="shared" si="8"/>
        <v>43273.00615384616</v>
      </c>
      <c r="AK12" s="44">
        <f t="shared" si="0"/>
        <v>94413.793846153829</v>
      </c>
      <c r="AL12" s="41" t="str">
        <f t="shared" si="9"/>
        <v/>
      </c>
      <c r="AM12" s="45" t="s">
        <v>943</v>
      </c>
      <c r="AN12" s="46">
        <f t="shared" si="10"/>
        <v>0</v>
      </c>
      <c r="AO12" s="47" t="s">
        <v>78</v>
      </c>
      <c r="AP12" s="47">
        <v>35</v>
      </c>
      <c r="AQ12" s="48">
        <f t="shared" si="11"/>
        <v>2009</v>
      </c>
      <c r="AR12" s="47"/>
      <c r="AS12" s="47"/>
      <c r="AT12" s="47"/>
    </row>
    <row r="13" spans="1:46" ht="15" customHeight="1" x14ac:dyDescent="0.25">
      <c r="A13" s="10"/>
      <c r="B13" s="26">
        <v>10</v>
      </c>
      <c r="C13" s="27" t="s">
        <v>79</v>
      </c>
      <c r="D13" s="28" t="s">
        <v>80</v>
      </c>
      <c r="E13" s="29" t="s">
        <v>81</v>
      </c>
      <c r="F13" s="27" t="s">
        <v>73</v>
      </c>
      <c r="G13" s="30">
        <v>40298</v>
      </c>
      <c r="H13" s="31"/>
      <c r="I13" s="32">
        <v>297743.86</v>
      </c>
      <c r="J13" s="32"/>
      <c r="K13" s="32"/>
      <c r="L13" s="32"/>
      <c r="M13" s="33">
        <v>297743.86</v>
      </c>
      <c r="N13" s="34">
        <v>246134.9</v>
      </c>
      <c r="O13" s="35" t="s">
        <v>942</v>
      </c>
      <c r="P13" s="36"/>
      <c r="Q13" s="37"/>
      <c r="R13" s="38"/>
      <c r="S13" s="39"/>
      <c r="T13" s="39"/>
      <c r="U13" s="39"/>
      <c r="V13" s="40">
        <v>50</v>
      </c>
      <c r="W13" s="41">
        <f t="shared" si="1"/>
        <v>600</v>
      </c>
      <c r="X13" s="41">
        <v>0</v>
      </c>
      <c r="Y13" s="41">
        <f t="shared" si="2"/>
        <v>104</v>
      </c>
      <c r="Z13" s="41">
        <f t="shared" si="3"/>
        <v>12</v>
      </c>
      <c r="AA13" s="41">
        <f t="shared" si="4"/>
        <v>496</v>
      </c>
      <c r="AB13" s="42">
        <f t="shared" si="5"/>
        <v>496.23971774193546</v>
      </c>
      <c r="AC13" s="42">
        <v>5954.8766129032256</v>
      </c>
      <c r="AD13" s="43">
        <v>57563.836612903215</v>
      </c>
      <c r="AE13" s="42">
        <f t="shared" si="6"/>
        <v>240180.02338709676</v>
      </c>
      <c r="AF13" s="44">
        <v>63518.713225806438</v>
      </c>
      <c r="AG13" s="41">
        <v>0</v>
      </c>
      <c r="AH13" s="44">
        <v>0</v>
      </c>
      <c r="AI13" s="44">
        <f t="shared" si="7"/>
        <v>5954.8766129032256</v>
      </c>
      <c r="AJ13" s="44">
        <f t="shared" si="8"/>
        <v>63518.713225806438</v>
      </c>
      <c r="AK13" s="44">
        <f t="shared" si="0"/>
        <v>234225.14677419356</v>
      </c>
      <c r="AL13" s="41" t="str">
        <f t="shared" si="9"/>
        <v/>
      </c>
      <c r="AM13" s="45" t="s">
        <v>943</v>
      </c>
      <c r="AN13" s="46">
        <f t="shared" si="10"/>
        <v>0</v>
      </c>
      <c r="AO13" s="47" t="s">
        <v>82</v>
      </c>
      <c r="AP13" s="47">
        <v>50</v>
      </c>
      <c r="AQ13" s="48">
        <f t="shared" si="11"/>
        <v>2010</v>
      </c>
      <c r="AR13" s="47"/>
      <c r="AS13" s="47"/>
      <c r="AT13" s="47"/>
    </row>
    <row r="14" spans="1:46" ht="15" customHeight="1" x14ac:dyDescent="0.25">
      <c r="A14" s="10"/>
      <c r="B14" s="26">
        <v>11</v>
      </c>
      <c r="C14" s="27" t="s">
        <v>83</v>
      </c>
      <c r="D14" s="28" t="s">
        <v>84</v>
      </c>
      <c r="E14" s="29" t="s">
        <v>77</v>
      </c>
      <c r="F14" s="27" t="s">
        <v>67</v>
      </c>
      <c r="G14" s="30">
        <v>40617</v>
      </c>
      <c r="H14" s="31"/>
      <c r="I14" s="32">
        <v>0.28999999999999998</v>
      </c>
      <c r="J14" s="32"/>
      <c r="K14" s="32"/>
      <c r="L14" s="32"/>
      <c r="M14" s="33">
        <v>0.28999999999999998</v>
      </c>
      <c r="N14" s="34">
        <v>0</v>
      </c>
      <c r="O14" s="35" t="s">
        <v>942</v>
      </c>
      <c r="P14" s="36"/>
      <c r="Q14" s="37"/>
      <c r="R14" s="38"/>
      <c r="S14" s="39"/>
      <c r="T14" s="39"/>
      <c r="U14" s="39"/>
      <c r="V14" s="40">
        <v>35</v>
      </c>
      <c r="W14" s="41">
        <f t="shared" si="1"/>
        <v>420</v>
      </c>
      <c r="X14" s="41">
        <v>0</v>
      </c>
      <c r="Y14" s="41">
        <f t="shared" si="2"/>
        <v>93</v>
      </c>
      <c r="Z14" s="41">
        <f t="shared" si="3"/>
        <v>12</v>
      </c>
      <c r="AA14" s="41">
        <f t="shared" si="4"/>
        <v>327</v>
      </c>
      <c r="AB14" s="42">
        <f t="shared" si="5"/>
        <v>0</v>
      </c>
      <c r="AC14" s="42">
        <v>0</v>
      </c>
      <c r="AD14" s="43">
        <v>0.28999999999999998</v>
      </c>
      <c r="AE14" s="42">
        <f t="shared" si="6"/>
        <v>0</v>
      </c>
      <c r="AF14" s="44">
        <v>0.28999999999999998</v>
      </c>
      <c r="AG14" s="41">
        <v>0</v>
      </c>
      <c r="AH14" s="44">
        <v>0</v>
      </c>
      <c r="AI14" s="44">
        <f t="shared" si="7"/>
        <v>0</v>
      </c>
      <c r="AJ14" s="44">
        <f t="shared" si="8"/>
        <v>0.28999999999999998</v>
      </c>
      <c r="AK14" s="44">
        <f t="shared" si="0"/>
        <v>0</v>
      </c>
      <c r="AL14" s="41" t="str">
        <f t="shared" si="9"/>
        <v>Nusidėvėjęs</v>
      </c>
      <c r="AM14" s="45" t="s">
        <v>943</v>
      </c>
      <c r="AN14" s="46">
        <f t="shared" si="10"/>
        <v>0</v>
      </c>
      <c r="AO14" s="47" t="s">
        <v>78</v>
      </c>
      <c r="AP14" s="47">
        <v>35</v>
      </c>
      <c r="AQ14" s="48">
        <f t="shared" si="11"/>
        <v>2011</v>
      </c>
      <c r="AR14" s="47"/>
      <c r="AS14" s="47"/>
      <c r="AT14" s="47"/>
    </row>
    <row r="15" spans="1:46" x14ac:dyDescent="0.25">
      <c r="A15" s="10"/>
      <c r="B15" s="26">
        <v>12</v>
      </c>
      <c r="C15" s="27" t="s">
        <v>85</v>
      </c>
      <c r="D15" s="28" t="s">
        <v>86</v>
      </c>
      <c r="E15" s="29" t="s">
        <v>81</v>
      </c>
      <c r="F15" s="27" t="s">
        <v>73</v>
      </c>
      <c r="G15" s="30">
        <v>41152</v>
      </c>
      <c r="H15" s="31"/>
      <c r="I15" s="32">
        <v>55027.8</v>
      </c>
      <c r="J15" s="32"/>
      <c r="K15" s="32"/>
      <c r="L15" s="32"/>
      <c r="M15" s="33">
        <v>55027.8</v>
      </c>
      <c r="N15" s="34">
        <v>48057.58666666667</v>
      </c>
      <c r="O15" s="35" t="s">
        <v>942</v>
      </c>
      <c r="P15" s="36"/>
      <c r="Q15" s="37"/>
      <c r="R15" s="38"/>
      <c r="S15" s="39"/>
      <c r="T15" s="39"/>
      <c r="U15" s="39"/>
      <c r="V15" s="40">
        <v>50</v>
      </c>
      <c r="W15" s="41">
        <f t="shared" si="1"/>
        <v>600</v>
      </c>
      <c r="X15" s="41">
        <v>0</v>
      </c>
      <c r="Y15" s="41">
        <f t="shared" si="2"/>
        <v>76</v>
      </c>
      <c r="Z15" s="41">
        <f t="shared" si="3"/>
        <v>12</v>
      </c>
      <c r="AA15" s="41">
        <f t="shared" si="4"/>
        <v>524</v>
      </c>
      <c r="AB15" s="42">
        <f t="shared" si="5"/>
        <v>91.712951653944032</v>
      </c>
      <c r="AC15" s="42">
        <v>1100.5554198473283</v>
      </c>
      <c r="AD15" s="43">
        <v>8070.7687531806614</v>
      </c>
      <c r="AE15" s="42">
        <f t="shared" si="6"/>
        <v>46957.031246819344</v>
      </c>
      <c r="AF15" s="44">
        <v>9171.3241730279897</v>
      </c>
      <c r="AG15" s="41">
        <v>0</v>
      </c>
      <c r="AH15" s="44">
        <v>0</v>
      </c>
      <c r="AI15" s="44">
        <f t="shared" si="7"/>
        <v>1100.5554198473283</v>
      </c>
      <c r="AJ15" s="44">
        <f t="shared" si="8"/>
        <v>9171.3241730279897</v>
      </c>
      <c r="AK15" s="44">
        <f t="shared" si="0"/>
        <v>45856.475826972011</v>
      </c>
      <c r="AL15" s="41" t="str">
        <f t="shared" si="9"/>
        <v/>
      </c>
      <c r="AM15" s="45" t="s">
        <v>943</v>
      </c>
      <c r="AN15" s="46">
        <f>I15-J15-K15-L15-M15</f>
        <v>0</v>
      </c>
      <c r="AO15" s="47" t="s">
        <v>82</v>
      </c>
      <c r="AP15" s="47">
        <v>50</v>
      </c>
      <c r="AQ15" s="48">
        <f t="shared" si="11"/>
        <v>2012</v>
      </c>
      <c r="AR15" s="53">
        <f>+G15</f>
        <v>41152</v>
      </c>
      <c r="AS15" s="54">
        <v>59414</v>
      </c>
      <c r="AT15" s="47"/>
    </row>
    <row r="16" spans="1:46" ht="15" customHeight="1" x14ac:dyDescent="0.25">
      <c r="A16" s="10"/>
      <c r="B16" s="26">
        <v>13</v>
      </c>
      <c r="C16" s="27" t="s">
        <v>87</v>
      </c>
      <c r="D16" s="28" t="s">
        <v>88</v>
      </c>
      <c r="E16" s="29" t="s">
        <v>81</v>
      </c>
      <c r="F16" s="27" t="s">
        <v>58</v>
      </c>
      <c r="G16" s="30">
        <v>41152</v>
      </c>
      <c r="H16" s="31"/>
      <c r="I16" s="32">
        <v>37548.660000000003</v>
      </c>
      <c r="J16" s="32"/>
      <c r="K16" s="32"/>
      <c r="L16" s="32"/>
      <c r="M16" s="33">
        <v>37548.660000000003</v>
      </c>
      <c r="N16" s="34">
        <v>32792.51666666667</v>
      </c>
      <c r="O16" s="35" t="s">
        <v>942</v>
      </c>
      <c r="P16" s="36"/>
      <c r="Q16" s="37"/>
      <c r="R16" s="38"/>
      <c r="S16" s="39"/>
      <c r="T16" s="39"/>
      <c r="U16" s="39"/>
      <c r="V16" s="40">
        <v>50</v>
      </c>
      <c r="W16" s="41">
        <f t="shared" si="1"/>
        <v>600</v>
      </c>
      <c r="X16" s="41">
        <v>0</v>
      </c>
      <c r="Y16" s="41">
        <f t="shared" si="2"/>
        <v>76</v>
      </c>
      <c r="Z16" s="41">
        <f t="shared" si="3"/>
        <v>12</v>
      </c>
      <c r="AA16" s="41">
        <f t="shared" si="4"/>
        <v>524</v>
      </c>
      <c r="AB16" s="42">
        <f t="shared" si="5"/>
        <v>62.581138676844787</v>
      </c>
      <c r="AC16" s="42">
        <v>750.97366412213751</v>
      </c>
      <c r="AD16" s="43">
        <v>5507.1169974554705</v>
      </c>
      <c r="AE16" s="42">
        <f t="shared" si="6"/>
        <v>32041.543002544531</v>
      </c>
      <c r="AF16" s="44">
        <v>6258.0906615776075</v>
      </c>
      <c r="AG16" s="41">
        <v>0</v>
      </c>
      <c r="AH16" s="44">
        <v>0</v>
      </c>
      <c r="AI16" s="44">
        <f t="shared" si="7"/>
        <v>750.97366412213751</v>
      </c>
      <c r="AJ16" s="44">
        <f t="shared" si="8"/>
        <v>6258.0906615776075</v>
      </c>
      <c r="AK16" s="44">
        <f t="shared" si="0"/>
        <v>31290.569338422396</v>
      </c>
      <c r="AL16" s="41" t="str">
        <f t="shared" si="9"/>
        <v/>
      </c>
      <c r="AM16" s="45" t="s">
        <v>944</v>
      </c>
      <c r="AN16" s="46">
        <f t="shared" si="10"/>
        <v>0</v>
      </c>
      <c r="AO16" s="47" t="s">
        <v>82</v>
      </c>
      <c r="AP16" s="47">
        <v>50</v>
      </c>
      <c r="AQ16" s="48">
        <f t="shared" si="11"/>
        <v>2012</v>
      </c>
      <c r="AR16" s="47"/>
      <c r="AS16" s="47"/>
      <c r="AT16" s="47"/>
    </row>
    <row r="17" spans="1:46" ht="15" customHeight="1" x14ac:dyDescent="0.25">
      <c r="A17" s="10"/>
      <c r="B17" s="26">
        <v>14</v>
      </c>
      <c r="C17" s="27" t="s">
        <v>89</v>
      </c>
      <c r="D17" s="28" t="s">
        <v>90</v>
      </c>
      <c r="E17" s="29" t="s">
        <v>81</v>
      </c>
      <c r="F17" s="27" t="s">
        <v>73</v>
      </c>
      <c r="G17" s="30">
        <v>41152</v>
      </c>
      <c r="H17" s="31"/>
      <c r="I17" s="32">
        <v>270175.77</v>
      </c>
      <c r="J17" s="32"/>
      <c r="K17" s="32"/>
      <c r="L17" s="32"/>
      <c r="M17" s="33">
        <v>270175.77</v>
      </c>
      <c r="N17" s="34">
        <v>235953.47666666668</v>
      </c>
      <c r="O17" s="35" t="s">
        <v>942</v>
      </c>
      <c r="P17" s="36"/>
      <c r="Q17" s="37"/>
      <c r="R17" s="38"/>
      <c r="S17" s="39"/>
      <c r="T17" s="39"/>
      <c r="U17" s="39"/>
      <c r="V17" s="40">
        <v>50</v>
      </c>
      <c r="W17" s="41">
        <f t="shared" si="1"/>
        <v>600</v>
      </c>
      <c r="X17" s="41">
        <v>0</v>
      </c>
      <c r="Y17" s="41">
        <f t="shared" si="2"/>
        <v>76</v>
      </c>
      <c r="Z17" s="41">
        <f t="shared" si="3"/>
        <v>12</v>
      </c>
      <c r="AA17" s="41">
        <f t="shared" si="4"/>
        <v>524</v>
      </c>
      <c r="AB17" s="42">
        <f t="shared" si="5"/>
        <v>450.29289440203564</v>
      </c>
      <c r="AC17" s="42">
        <v>5403.5147328244275</v>
      </c>
      <c r="AD17" s="43">
        <v>39625.808066157762</v>
      </c>
      <c r="AE17" s="42">
        <f t="shared" si="6"/>
        <v>230549.96193384225</v>
      </c>
      <c r="AF17" s="44">
        <v>45029.32279898219</v>
      </c>
      <c r="AG17" s="41">
        <v>0</v>
      </c>
      <c r="AH17" s="44">
        <v>0</v>
      </c>
      <c r="AI17" s="44">
        <f t="shared" si="7"/>
        <v>5403.5147328244275</v>
      </c>
      <c r="AJ17" s="44">
        <f t="shared" si="8"/>
        <v>45029.32279898219</v>
      </c>
      <c r="AK17" s="44">
        <f t="shared" si="0"/>
        <v>225146.44720101781</v>
      </c>
      <c r="AL17" s="41" t="str">
        <f t="shared" si="9"/>
        <v/>
      </c>
      <c r="AM17" s="45" t="s">
        <v>943</v>
      </c>
      <c r="AN17" s="46">
        <f t="shared" si="10"/>
        <v>0</v>
      </c>
      <c r="AO17" s="47" t="s">
        <v>82</v>
      </c>
      <c r="AP17" s="47">
        <v>50</v>
      </c>
      <c r="AQ17" s="48">
        <f t="shared" si="11"/>
        <v>2012</v>
      </c>
      <c r="AR17" s="53">
        <f>+G17</f>
        <v>41152</v>
      </c>
      <c r="AS17" s="54">
        <v>59414</v>
      </c>
      <c r="AT17" s="47"/>
    </row>
    <row r="18" spans="1:46" ht="15" customHeight="1" x14ac:dyDescent="0.25">
      <c r="A18" s="10"/>
      <c r="B18" s="26">
        <v>15</v>
      </c>
      <c r="C18" s="27" t="s">
        <v>91</v>
      </c>
      <c r="D18" s="28" t="s">
        <v>92</v>
      </c>
      <c r="E18" s="29" t="s">
        <v>93</v>
      </c>
      <c r="F18" s="27" t="s">
        <v>73</v>
      </c>
      <c r="G18" s="30">
        <v>41152</v>
      </c>
      <c r="H18" s="31"/>
      <c r="I18" s="32">
        <v>183912.19</v>
      </c>
      <c r="J18" s="32"/>
      <c r="K18" s="32"/>
      <c r="L18" s="32"/>
      <c r="M18" s="33">
        <v>183912.19</v>
      </c>
      <c r="N18" s="34">
        <v>0</v>
      </c>
      <c r="O18" s="35" t="s">
        <v>942</v>
      </c>
      <c r="P18" s="36"/>
      <c r="Q18" s="37"/>
      <c r="R18" s="38"/>
      <c r="S18" s="39"/>
      <c r="T18" s="39"/>
      <c r="U18" s="39"/>
      <c r="V18" s="40">
        <v>50</v>
      </c>
      <c r="W18" s="41">
        <f t="shared" si="1"/>
        <v>600</v>
      </c>
      <c r="X18" s="41">
        <v>0</v>
      </c>
      <c r="Y18" s="41">
        <f t="shared" si="2"/>
        <v>76</v>
      </c>
      <c r="Z18" s="41">
        <f t="shared" si="3"/>
        <v>12</v>
      </c>
      <c r="AA18" s="41">
        <f t="shared" si="4"/>
        <v>524</v>
      </c>
      <c r="AB18" s="42">
        <f t="shared" si="5"/>
        <v>0</v>
      </c>
      <c r="AC18" s="42">
        <v>0</v>
      </c>
      <c r="AD18" s="43">
        <v>183912.19</v>
      </c>
      <c r="AE18" s="42">
        <f t="shared" si="6"/>
        <v>0</v>
      </c>
      <c r="AF18" s="44">
        <v>183912.19</v>
      </c>
      <c r="AG18" s="41">
        <v>0</v>
      </c>
      <c r="AH18" s="44">
        <v>0</v>
      </c>
      <c r="AI18" s="44">
        <f t="shared" si="7"/>
        <v>0</v>
      </c>
      <c r="AJ18" s="44">
        <f t="shared" si="8"/>
        <v>183912.19</v>
      </c>
      <c r="AK18" s="44">
        <f t="shared" si="0"/>
        <v>0</v>
      </c>
      <c r="AL18" s="41" t="str">
        <f t="shared" si="9"/>
        <v>Nusidėvėjęs</v>
      </c>
      <c r="AM18" s="45" t="s">
        <v>943</v>
      </c>
      <c r="AN18" s="46">
        <f t="shared" si="10"/>
        <v>0</v>
      </c>
      <c r="AO18" s="47" t="s">
        <v>94</v>
      </c>
      <c r="AP18" s="47">
        <v>5</v>
      </c>
      <c r="AQ18" s="48">
        <f t="shared" si="11"/>
        <v>2012</v>
      </c>
      <c r="AR18" s="47"/>
      <c r="AS18" s="47"/>
      <c r="AT18" s="47"/>
    </row>
    <row r="19" spans="1:46" ht="15" customHeight="1" x14ac:dyDescent="0.25">
      <c r="A19" s="10"/>
      <c r="B19" s="26">
        <v>16</v>
      </c>
      <c r="C19" s="27" t="s">
        <v>95</v>
      </c>
      <c r="D19" s="28" t="s">
        <v>96</v>
      </c>
      <c r="E19" s="29" t="s">
        <v>93</v>
      </c>
      <c r="F19" s="27" t="s">
        <v>97</v>
      </c>
      <c r="G19" s="30">
        <v>41486</v>
      </c>
      <c r="H19" s="31"/>
      <c r="I19" s="32">
        <v>20055.89</v>
      </c>
      <c r="J19" s="32">
        <v>20055.89</v>
      </c>
      <c r="K19" s="32"/>
      <c r="L19" s="32"/>
      <c r="M19" s="33"/>
      <c r="N19" s="34">
        <v>0</v>
      </c>
      <c r="O19" s="35" t="s">
        <v>942</v>
      </c>
      <c r="P19" s="36"/>
      <c r="Q19" s="37"/>
      <c r="R19" s="38"/>
      <c r="S19" s="39"/>
      <c r="T19" s="39"/>
      <c r="U19" s="39"/>
      <c r="V19" s="40">
        <v>50</v>
      </c>
      <c r="W19" s="41">
        <f t="shared" si="1"/>
        <v>600</v>
      </c>
      <c r="X19" s="41">
        <v>0</v>
      </c>
      <c r="Y19" s="41">
        <f t="shared" si="2"/>
        <v>65</v>
      </c>
      <c r="Z19" s="41">
        <f t="shared" si="3"/>
        <v>12</v>
      </c>
      <c r="AA19" s="41">
        <f t="shared" si="4"/>
        <v>535</v>
      </c>
      <c r="AB19" s="42">
        <f t="shared" si="5"/>
        <v>0</v>
      </c>
      <c r="AC19" s="42">
        <v>0</v>
      </c>
      <c r="AD19" s="43">
        <v>0</v>
      </c>
      <c r="AE19" s="42">
        <f t="shared" si="6"/>
        <v>0</v>
      </c>
      <c r="AF19" s="44">
        <v>0</v>
      </c>
      <c r="AG19" s="41">
        <v>0</v>
      </c>
      <c r="AH19" s="44">
        <v>0</v>
      </c>
      <c r="AI19" s="44">
        <f t="shared" si="7"/>
        <v>0</v>
      </c>
      <c r="AJ19" s="44">
        <f t="shared" si="8"/>
        <v>0</v>
      </c>
      <c r="AK19" s="44">
        <f t="shared" si="0"/>
        <v>0</v>
      </c>
      <c r="AL19" s="41" t="str">
        <f t="shared" si="9"/>
        <v>Nusidėvėjęs</v>
      </c>
      <c r="AM19" s="45" t="s">
        <v>944</v>
      </c>
      <c r="AN19" s="46">
        <f t="shared" si="10"/>
        <v>0</v>
      </c>
      <c r="AO19" s="47" t="s">
        <v>98</v>
      </c>
      <c r="AP19" s="47">
        <v>50</v>
      </c>
      <c r="AQ19" s="48">
        <f t="shared" si="11"/>
        <v>2013</v>
      </c>
      <c r="AR19" s="47"/>
      <c r="AS19" s="47"/>
      <c r="AT19" s="47"/>
    </row>
    <row r="20" spans="1:46" ht="15" customHeight="1" x14ac:dyDescent="0.25">
      <c r="A20" s="10"/>
      <c r="B20" s="26">
        <v>17</v>
      </c>
      <c r="C20" s="27" t="s">
        <v>99</v>
      </c>
      <c r="D20" s="28" t="s">
        <v>100</v>
      </c>
      <c r="E20" s="29" t="s">
        <v>93</v>
      </c>
      <c r="F20" s="27" t="s">
        <v>97</v>
      </c>
      <c r="G20" s="30">
        <v>41486</v>
      </c>
      <c r="H20" s="31"/>
      <c r="I20" s="32">
        <v>152750.20000000001</v>
      </c>
      <c r="J20" s="32">
        <v>152750.20000000001</v>
      </c>
      <c r="K20" s="32"/>
      <c r="L20" s="32"/>
      <c r="M20" s="33"/>
      <c r="N20" s="34">
        <v>0</v>
      </c>
      <c r="O20" s="35" t="s">
        <v>942</v>
      </c>
      <c r="P20" s="36"/>
      <c r="Q20" s="37"/>
      <c r="R20" s="38"/>
      <c r="S20" s="39"/>
      <c r="T20" s="39"/>
      <c r="U20" s="39"/>
      <c r="V20" s="40">
        <v>50</v>
      </c>
      <c r="W20" s="41">
        <f t="shared" si="1"/>
        <v>600</v>
      </c>
      <c r="X20" s="41">
        <v>0</v>
      </c>
      <c r="Y20" s="41">
        <f t="shared" si="2"/>
        <v>65</v>
      </c>
      <c r="Z20" s="41">
        <f t="shared" si="3"/>
        <v>12</v>
      </c>
      <c r="AA20" s="41">
        <f t="shared" si="4"/>
        <v>535</v>
      </c>
      <c r="AB20" s="42">
        <f t="shared" si="5"/>
        <v>0</v>
      </c>
      <c r="AC20" s="42">
        <v>0</v>
      </c>
      <c r="AD20" s="43">
        <v>0</v>
      </c>
      <c r="AE20" s="42">
        <f t="shared" si="6"/>
        <v>0</v>
      </c>
      <c r="AF20" s="44">
        <v>0</v>
      </c>
      <c r="AG20" s="41">
        <v>0</v>
      </c>
      <c r="AH20" s="44">
        <v>0</v>
      </c>
      <c r="AI20" s="44">
        <f t="shared" si="7"/>
        <v>0</v>
      </c>
      <c r="AJ20" s="44">
        <f t="shared" si="8"/>
        <v>0</v>
      </c>
      <c r="AK20" s="44">
        <f t="shared" si="0"/>
        <v>0</v>
      </c>
      <c r="AL20" s="41" t="str">
        <f t="shared" si="9"/>
        <v>Nusidėvėjęs</v>
      </c>
      <c r="AM20" s="45" t="s">
        <v>944</v>
      </c>
      <c r="AN20" s="46">
        <f t="shared" si="10"/>
        <v>0</v>
      </c>
      <c r="AO20" s="47" t="s">
        <v>98</v>
      </c>
      <c r="AP20" s="47">
        <v>50</v>
      </c>
      <c r="AQ20" s="48">
        <f t="shared" si="11"/>
        <v>2013</v>
      </c>
      <c r="AR20" s="47"/>
      <c r="AS20" s="47"/>
      <c r="AT20" s="47"/>
    </row>
    <row r="21" spans="1:46" ht="15" customHeight="1" x14ac:dyDescent="0.25">
      <c r="A21" s="10"/>
      <c r="B21" s="26">
        <v>18</v>
      </c>
      <c r="C21" s="27" t="s">
        <v>101</v>
      </c>
      <c r="D21" s="28" t="s">
        <v>102</v>
      </c>
      <c r="E21" s="29" t="s">
        <v>93</v>
      </c>
      <c r="F21" s="27" t="s">
        <v>97</v>
      </c>
      <c r="G21" s="30">
        <v>41486</v>
      </c>
      <c r="H21" s="31"/>
      <c r="I21" s="32">
        <v>52134.75</v>
      </c>
      <c r="J21" s="32">
        <v>52134.75</v>
      </c>
      <c r="K21" s="32"/>
      <c r="L21" s="32"/>
      <c r="M21" s="33"/>
      <c r="N21" s="34">
        <v>0</v>
      </c>
      <c r="O21" s="35" t="s">
        <v>942</v>
      </c>
      <c r="P21" s="36"/>
      <c r="Q21" s="37"/>
      <c r="R21" s="38"/>
      <c r="S21" s="39"/>
      <c r="T21" s="39"/>
      <c r="U21" s="39"/>
      <c r="V21" s="40">
        <v>50</v>
      </c>
      <c r="W21" s="41">
        <f t="shared" si="1"/>
        <v>600</v>
      </c>
      <c r="X21" s="41">
        <v>0</v>
      </c>
      <c r="Y21" s="41">
        <f t="shared" si="2"/>
        <v>65</v>
      </c>
      <c r="Z21" s="41">
        <f t="shared" si="3"/>
        <v>12</v>
      </c>
      <c r="AA21" s="41">
        <f t="shared" si="4"/>
        <v>535</v>
      </c>
      <c r="AB21" s="42">
        <f t="shared" si="5"/>
        <v>0</v>
      </c>
      <c r="AC21" s="42">
        <v>0</v>
      </c>
      <c r="AD21" s="43">
        <v>0</v>
      </c>
      <c r="AE21" s="42">
        <f t="shared" si="6"/>
        <v>0</v>
      </c>
      <c r="AF21" s="44">
        <v>0</v>
      </c>
      <c r="AG21" s="41">
        <v>0</v>
      </c>
      <c r="AH21" s="44">
        <v>0</v>
      </c>
      <c r="AI21" s="44">
        <f t="shared" si="7"/>
        <v>0</v>
      </c>
      <c r="AJ21" s="44">
        <f t="shared" si="8"/>
        <v>0</v>
      </c>
      <c r="AK21" s="44">
        <f t="shared" si="0"/>
        <v>0</v>
      </c>
      <c r="AL21" s="41" t="str">
        <f t="shared" si="9"/>
        <v>Nusidėvėjęs</v>
      </c>
      <c r="AM21" s="45" t="s">
        <v>944</v>
      </c>
      <c r="AN21" s="46">
        <f t="shared" si="10"/>
        <v>0</v>
      </c>
      <c r="AO21" s="47" t="s">
        <v>98</v>
      </c>
      <c r="AP21" s="47">
        <v>50</v>
      </c>
      <c r="AQ21" s="48">
        <f t="shared" si="11"/>
        <v>2013</v>
      </c>
      <c r="AR21" s="47"/>
      <c r="AS21" s="47"/>
      <c r="AT21" s="47"/>
    </row>
    <row r="22" spans="1:46" ht="15" customHeight="1" x14ac:dyDescent="0.25">
      <c r="A22" s="10"/>
      <c r="B22" s="26">
        <v>19</v>
      </c>
      <c r="C22" s="27" t="s">
        <v>103</v>
      </c>
      <c r="D22" s="28" t="s">
        <v>104</v>
      </c>
      <c r="E22" s="29" t="s">
        <v>93</v>
      </c>
      <c r="F22" s="27" t="s">
        <v>97</v>
      </c>
      <c r="G22" s="30">
        <v>41486</v>
      </c>
      <c r="H22" s="31"/>
      <c r="I22" s="32">
        <v>145603.65</v>
      </c>
      <c r="J22" s="32">
        <v>145603.65</v>
      </c>
      <c r="K22" s="32"/>
      <c r="L22" s="32"/>
      <c r="M22" s="33"/>
      <c r="N22" s="34">
        <v>0</v>
      </c>
      <c r="O22" s="35" t="s">
        <v>942</v>
      </c>
      <c r="P22" s="36"/>
      <c r="Q22" s="37"/>
      <c r="R22" s="38"/>
      <c r="S22" s="39"/>
      <c r="T22" s="39"/>
      <c r="U22" s="39"/>
      <c r="V22" s="40">
        <v>50</v>
      </c>
      <c r="W22" s="41">
        <f t="shared" si="1"/>
        <v>600</v>
      </c>
      <c r="X22" s="41">
        <v>0</v>
      </c>
      <c r="Y22" s="41">
        <f t="shared" si="2"/>
        <v>65</v>
      </c>
      <c r="Z22" s="41">
        <f t="shared" si="3"/>
        <v>12</v>
      </c>
      <c r="AA22" s="41">
        <f t="shared" si="4"/>
        <v>535</v>
      </c>
      <c r="AB22" s="42">
        <f t="shared" si="5"/>
        <v>0</v>
      </c>
      <c r="AC22" s="42">
        <v>0</v>
      </c>
      <c r="AD22" s="43">
        <v>0</v>
      </c>
      <c r="AE22" s="42">
        <f t="shared" si="6"/>
        <v>0</v>
      </c>
      <c r="AF22" s="44">
        <v>0</v>
      </c>
      <c r="AG22" s="41">
        <v>0</v>
      </c>
      <c r="AH22" s="44">
        <v>0</v>
      </c>
      <c r="AI22" s="44">
        <f t="shared" si="7"/>
        <v>0</v>
      </c>
      <c r="AJ22" s="44">
        <f t="shared" si="8"/>
        <v>0</v>
      </c>
      <c r="AK22" s="44">
        <f t="shared" si="0"/>
        <v>0</v>
      </c>
      <c r="AL22" s="41" t="str">
        <f t="shared" si="9"/>
        <v>Nusidėvėjęs</v>
      </c>
      <c r="AM22" s="45" t="s">
        <v>944</v>
      </c>
      <c r="AN22" s="46">
        <f t="shared" si="10"/>
        <v>0</v>
      </c>
      <c r="AO22" s="47" t="s">
        <v>98</v>
      </c>
      <c r="AP22" s="47">
        <v>50</v>
      </c>
      <c r="AQ22" s="48">
        <f t="shared" si="11"/>
        <v>2013</v>
      </c>
      <c r="AR22" s="47"/>
      <c r="AS22" s="47"/>
      <c r="AT22" s="47"/>
    </row>
    <row r="23" spans="1:46" ht="15" customHeight="1" x14ac:dyDescent="0.25">
      <c r="A23" s="10"/>
      <c r="B23" s="26">
        <v>20</v>
      </c>
      <c r="C23" s="27" t="s">
        <v>105</v>
      </c>
      <c r="D23" s="28" t="s">
        <v>106</v>
      </c>
      <c r="E23" s="29" t="s">
        <v>93</v>
      </c>
      <c r="F23" s="27" t="s">
        <v>107</v>
      </c>
      <c r="G23" s="30">
        <v>41486</v>
      </c>
      <c r="H23" s="31"/>
      <c r="I23" s="32">
        <v>58627.040000000001</v>
      </c>
      <c r="J23" s="32">
        <v>58627.040000000001</v>
      </c>
      <c r="K23" s="32"/>
      <c r="L23" s="32"/>
      <c r="M23" s="33"/>
      <c r="N23" s="34">
        <v>0</v>
      </c>
      <c r="O23" s="35" t="s">
        <v>942</v>
      </c>
      <c r="P23" s="36"/>
      <c r="Q23" s="37"/>
      <c r="R23" s="38"/>
      <c r="S23" s="39"/>
      <c r="T23" s="39"/>
      <c r="U23" s="39"/>
      <c r="V23" s="40">
        <v>50</v>
      </c>
      <c r="W23" s="41">
        <f t="shared" si="1"/>
        <v>600</v>
      </c>
      <c r="X23" s="41">
        <v>0</v>
      </c>
      <c r="Y23" s="41">
        <f t="shared" si="2"/>
        <v>65</v>
      </c>
      <c r="Z23" s="41">
        <f t="shared" si="3"/>
        <v>12</v>
      </c>
      <c r="AA23" s="41">
        <f t="shared" si="4"/>
        <v>535</v>
      </c>
      <c r="AB23" s="42">
        <f t="shared" si="5"/>
        <v>0</v>
      </c>
      <c r="AC23" s="42">
        <v>0</v>
      </c>
      <c r="AD23" s="43">
        <v>0</v>
      </c>
      <c r="AE23" s="42">
        <f t="shared" si="6"/>
        <v>0</v>
      </c>
      <c r="AF23" s="44">
        <v>0</v>
      </c>
      <c r="AG23" s="41">
        <v>0</v>
      </c>
      <c r="AH23" s="44">
        <v>0</v>
      </c>
      <c r="AI23" s="44">
        <f t="shared" si="7"/>
        <v>0</v>
      </c>
      <c r="AJ23" s="44">
        <f t="shared" si="8"/>
        <v>0</v>
      </c>
      <c r="AK23" s="44">
        <f t="shared" si="0"/>
        <v>0</v>
      </c>
      <c r="AL23" s="41" t="str">
        <f t="shared" si="9"/>
        <v>Nusidėvėjęs</v>
      </c>
      <c r="AM23" s="45" t="s">
        <v>944</v>
      </c>
      <c r="AN23" s="46">
        <f t="shared" si="10"/>
        <v>0</v>
      </c>
      <c r="AO23" s="47" t="s">
        <v>108</v>
      </c>
      <c r="AP23" s="47">
        <v>50</v>
      </c>
      <c r="AQ23" s="48">
        <f t="shared" si="11"/>
        <v>2013</v>
      </c>
      <c r="AR23" s="47"/>
      <c r="AS23" s="47"/>
      <c r="AT23" s="47"/>
    </row>
    <row r="24" spans="1:46" ht="15" customHeight="1" x14ac:dyDescent="0.25">
      <c r="A24" s="10"/>
      <c r="B24" s="26">
        <v>21</v>
      </c>
      <c r="C24" s="27" t="s">
        <v>109</v>
      </c>
      <c r="D24" s="28" t="s">
        <v>110</v>
      </c>
      <c r="E24" s="29" t="s">
        <v>93</v>
      </c>
      <c r="F24" s="27" t="s">
        <v>107</v>
      </c>
      <c r="G24" s="30">
        <v>41486</v>
      </c>
      <c r="H24" s="31"/>
      <c r="I24" s="32">
        <v>25055.26</v>
      </c>
      <c r="J24" s="32">
        <v>25055.26</v>
      </c>
      <c r="K24" s="32"/>
      <c r="L24" s="32"/>
      <c r="M24" s="33"/>
      <c r="N24" s="34">
        <v>0</v>
      </c>
      <c r="O24" s="35" t="s">
        <v>942</v>
      </c>
      <c r="P24" s="36"/>
      <c r="Q24" s="37"/>
      <c r="R24" s="38"/>
      <c r="S24" s="39"/>
      <c r="T24" s="39"/>
      <c r="U24" s="39"/>
      <c r="V24" s="40">
        <v>50</v>
      </c>
      <c r="W24" s="41">
        <f t="shared" si="1"/>
        <v>600</v>
      </c>
      <c r="X24" s="41">
        <v>0</v>
      </c>
      <c r="Y24" s="41">
        <f t="shared" si="2"/>
        <v>65</v>
      </c>
      <c r="Z24" s="41">
        <f t="shared" si="3"/>
        <v>12</v>
      </c>
      <c r="AA24" s="41">
        <f t="shared" si="4"/>
        <v>535</v>
      </c>
      <c r="AB24" s="42">
        <f t="shared" si="5"/>
        <v>0</v>
      </c>
      <c r="AC24" s="42">
        <v>0</v>
      </c>
      <c r="AD24" s="43">
        <v>0</v>
      </c>
      <c r="AE24" s="42">
        <f t="shared" si="6"/>
        <v>0</v>
      </c>
      <c r="AF24" s="44">
        <v>0</v>
      </c>
      <c r="AG24" s="41">
        <v>0</v>
      </c>
      <c r="AH24" s="44">
        <v>0</v>
      </c>
      <c r="AI24" s="44">
        <f t="shared" si="7"/>
        <v>0</v>
      </c>
      <c r="AJ24" s="44">
        <f t="shared" si="8"/>
        <v>0</v>
      </c>
      <c r="AK24" s="44">
        <f t="shared" si="0"/>
        <v>0</v>
      </c>
      <c r="AL24" s="41" t="str">
        <f t="shared" si="9"/>
        <v>Nusidėvėjęs</v>
      </c>
      <c r="AM24" s="45" t="s">
        <v>944</v>
      </c>
      <c r="AN24" s="46">
        <f t="shared" si="10"/>
        <v>0</v>
      </c>
      <c r="AO24" s="47" t="s">
        <v>108</v>
      </c>
      <c r="AP24" s="47">
        <v>50</v>
      </c>
      <c r="AQ24" s="48">
        <f t="shared" si="11"/>
        <v>2013</v>
      </c>
      <c r="AR24" s="47"/>
      <c r="AS24" s="47"/>
      <c r="AT24" s="47"/>
    </row>
    <row r="25" spans="1:46" ht="15" customHeight="1" x14ac:dyDescent="0.25">
      <c r="A25" s="10"/>
      <c r="B25" s="26">
        <v>22</v>
      </c>
      <c r="C25" s="27" t="s">
        <v>111</v>
      </c>
      <c r="D25" s="28" t="s">
        <v>112</v>
      </c>
      <c r="E25" s="29" t="s">
        <v>93</v>
      </c>
      <c r="F25" s="27" t="s">
        <v>107</v>
      </c>
      <c r="G25" s="30">
        <v>41486</v>
      </c>
      <c r="H25" s="31"/>
      <c r="I25" s="32">
        <v>162088.51</v>
      </c>
      <c r="J25" s="32">
        <v>162088.51</v>
      </c>
      <c r="K25" s="32"/>
      <c r="L25" s="32"/>
      <c r="M25" s="33"/>
      <c r="N25" s="34">
        <v>0</v>
      </c>
      <c r="O25" s="35" t="s">
        <v>942</v>
      </c>
      <c r="P25" s="36"/>
      <c r="Q25" s="37"/>
      <c r="R25" s="38"/>
      <c r="S25" s="39"/>
      <c r="T25" s="39"/>
      <c r="U25" s="39"/>
      <c r="V25" s="40">
        <v>50</v>
      </c>
      <c r="W25" s="41">
        <f t="shared" si="1"/>
        <v>600</v>
      </c>
      <c r="X25" s="41">
        <v>0</v>
      </c>
      <c r="Y25" s="41">
        <f t="shared" si="2"/>
        <v>65</v>
      </c>
      <c r="Z25" s="41">
        <f t="shared" si="3"/>
        <v>12</v>
      </c>
      <c r="AA25" s="41">
        <f t="shared" si="4"/>
        <v>535</v>
      </c>
      <c r="AB25" s="42">
        <f t="shared" si="5"/>
        <v>0</v>
      </c>
      <c r="AC25" s="42">
        <v>0</v>
      </c>
      <c r="AD25" s="43">
        <v>0</v>
      </c>
      <c r="AE25" s="42">
        <f t="shared" si="6"/>
        <v>0</v>
      </c>
      <c r="AF25" s="44">
        <v>0</v>
      </c>
      <c r="AG25" s="41">
        <v>0</v>
      </c>
      <c r="AH25" s="44">
        <v>0</v>
      </c>
      <c r="AI25" s="44">
        <f t="shared" si="7"/>
        <v>0</v>
      </c>
      <c r="AJ25" s="44">
        <f t="shared" si="8"/>
        <v>0</v>
      </c>
      <c r="AK25" s="44">
        <f t="shared" si="0"/>
        <v>0</v>
      </c>
      <c r="AL25" s="41" t="str">
        <f t="shared" si="9"/>
        <v>Nusidėvėjęs</v>
      </c>
      <c r="AM25" s="45" t="s">
        <v>944</v>
      </c>
      <c r="AN25" s="46">
        <f t="shared" si="10"/>
        <v>0</v>
      </c>
      <c r="AO25" s="47" t="s">
        <v>108</v>
      </c>
      <c r="AP25" s="47">
        <v>50</v>
      </c>
      <c r="AQ25" s="48">
        <f t="shared" si="11"/>
        <v>2013</v>
      </c>
      <c r="AR25" s="47"/>
      <c r="AS25" s="47"/>
      <c r="AT25" s="47"/>
    </row>
    <row r="26" spans="1:46" ht="15" customHeight="1" x14ac:dyDescent="0.25">
      <c r="A26" s="10"/>
      <c r="B26" s="26">
        <v>23</v>
      </c>
      <c r="C26" s="27" t="s">
        <v>113</v>
      </c>
      <c r="D26" s="28" t="s">
        <v>114</v>
      </c>
      <c r="E26" s="29" t="s">
        <v>93</v>
      </c>
      <c r="F26" s="27" t="s">
        <v>107</v>
      </c>
      <c r="G26" s="30">
        <v>41486</v>
      </c>
      <c r="H26" s="31"/>
      <c r="I26" s="32">
        <v>57072.85</v>
      </c>
      <c r="J26" s="32">
        <v>57072.85</v>
      </c>
      <c r="K26" s="32"/>
      <c r="L26" s="32"/>
      <c r="M26" s="33"/>
      <c r="N26" s="34">
        <v>0</v>
      </c>
      <c r="O26" s="35" t="s">
        <v>942</v>
      </c>
      <c r="P26" s="36"/>
      <c r="Q26" s="37"/>
      <c r="R26" s="38"/>
      <c r="S26" s="39"/>
      <c r="T26" s="39"/>
      <c r="U26" s="39"/>
      <c r="V26" s="40">
        <v>50</v>
      </c>
      <c r="W26" s="41">
        <f t="shared" si="1"/>
        <v>600</v>
      </c>
      <c r="X26" s="41">
        <v>0</v>
      </c>
      <c r="Y26" s="41">
        <f t="shared" si="2"/>
        <v>65</v>
      </c>
      <c r="Z26" s="41">
        <f t="shared" si="3"/>
        <v>12</v>
      </c>
      <c r="AA26" s="41">
        <f t="shared" si="4"/>
        <v>535</v>
      </c>
      <c r="AB26" s="42">
        <f t="shared" si="5"/>
        <v>0</v>
      </c>
      <c r="AC26" s="42">
        <v>0</v>
      </c>
      <c r="AD26" s="43">
        <v>0</v>
      </c>
      <c r="AE26" s="42">
        <f t="shared" si="6"/>
        <v>0</v>
      </c>
      <c r="AF26" s="44">
        <v>0</v>
      </c>
      <c r="AG26" s="41">
        <v>0</v>
      </c>
      <c r="AH26" s="44">
        <v>0</v>
      </c>
      <c r="AI26" s="44">
        <f t="shared" si="7"/>
        <v>0</v>
      </c>
      <c r="AJ26" s="44">
        <f t="shared" si="8"/>
        <v>0</v>
      </c>
      <c r="AK26" s="44">
        <f t="shared" si="0"/>
        <v>0</v>
      </c>
      <c r="AL26" s="41" t="str">
        <f t="shared" si="9"/>
        <v>Nusidėvėjęs</v>
      </c>
      <c r="AM26" s="45" t="s">
        <v>944</v>
      </c>
      <c r="AN26" s="46">
        <f t="shared" si="10"/>
        <v>0</v>
      </c>
      <c r="AO26" s="47" t="s">
        <v>108</v>
      </c>
      <c r="AP26" s="47">
        <v>50</v>
      </c>
      <c r="AQ26" s="48">
        <f t="shared" si="11"/>
        <v>2013</v>
      </c>
      <c r="AR26" s="47"/>
      <c r="AS26" s="47"/>
      <c r="AT26" s="47"/>
    </row>
    <row r="27" spans="1:46" ht="15" customHeight="1" x14ac:dyDescent="0.25">
      <c r="A27" s="10"/>
      <c r="B27" s="26">
        <v>24</v>
      </c>
      <c r="C27" s="27" t="s">
        <v>115</v>
      </c>
      <c r="D27" s="28" t="s">
        <v>116</v>
      </c>
      <c r="E27" s="29" t="s">
        <v>93</v>
      </c>
      <c r="F27" s="27" t="s">
        <v>107</v>
      </c>
      <c r="G27" s="30">
        <v>41486</v>
      </c>
      <c r="H27" s="31"/>
      <c r="I27" s="32">
        <v>32915.040000000001</v>
      </c>
      <c r="J27" s="32">
        <v>32915.040000000001</v>
      </c>
      <c r="K27" s="32"/>
      <c r="L27" s="32"/>
      <c r="M27" s="33"/>
      <c r="N27" s="34">
        <v>0</v>
      </c>
      <c r="O27" s="35" t="s">
        <v>942</v>
      </c>
      <c r="P27" s="36"/>
      <c r="Q27" s="37"/>
      <c r="R27" s="38"/>
      <c r="S27" s="39"/>
      <c r="T27" s="39"/>
      <c r="U27" s="39"/>
      <c r="V27" s="40">
        <v>50</v>
      </c>
      <c r="W27" s="41">
        <f t="shared" si="1"/>
        <v>600</v>
      </c>
      <c r="X27" s="41">
        <v>0</v>
      </c>
      <c r="Y27" s="41">
        <f t="shared" si="2"/>
        <v>65</v>
      </c>
      <c r="Z27" s="41">
        <f t="shared" si="3"/>
        <v>12</v>
      </c>
      <c r="AA27" s="41">
        <f t="shared" si="4"/>
        <v>535</v>
      </c>
      <c r="AB27" s="42">
        <f t="shared" si="5"/>
        <v>0</v>
      </c>
      <c r="AC27" s="42">
        <v>0</v>
      </c>
      <c r="AD27" s="43">
        <v>0</v>
      </c>
      <c r="AE27" s="42">
        <f t="shared" si="6"/>
        <v>0</v>
      </c>
      <c r="AF27" s="44">
        <v>0</v>
      </c>
      <c r="AG27" s="41">
        <v>0</v>
      </c>
      <c r="AH27" s="44">
        <v>0</v>
      </c>
      <c r="AI27" s="44">
        <f t="shared" si="7"/>
        <v>0</v>
      </c>
      <c r="AJ27" s="44">
        <f t="shared" si="8"/>
        <v>0</v>
      </c>
      <c r="AK27" s="44">
        <f t="shared" si="0"/>
        <v>0</v>
      </c>
      <c r="AL27" s="41" t="str">
        <f t="shared" si="9"/>
        <v>Nusidėvėjęs</v>
      </c>
      <c r="AM27" s="45" t="s">
        <v>944</v>
      </c>
      <c r="AN27" s="46">
        <f t="shared" si="10"/>
        <v>0</v>
      </c>
      <c r="AO27" s="47" t="s">
        <v>108</v>
      </c>
      <c r="AP27" s="47">
        <v>50</v>
      </c>
      <c r="AQ27" s="48">
        <f t="shared" si="11"/>
        <v>2013</v>
      </c>
      <c r="AR27" s="47"/>
      <c r="AS27" s="47"/>
      <c r="AT27" s="47"/>
    </row>
    <row r="28" spans="1:46" ht="15" customHeight="1" x14ac:dyDescent="0.25">
      <c r="A28" s="10"/>
      <c r="B28" s="26">
        <v>25</v>
      </c>
      <c r="C28" s="27" t="s">
        <v>117</v>
      </c>
      <c r="D28" s="28" t="s">
        <v>118</v>
      </c>
      <c r="E28" s="29" t="s">
        <v>93</v>
      </c>
      <c r="F28" s="27" t="s">
        <v>107</v>
      </c>
      <c r="G28" s="30">
        <v>41486</v>
      </c>
      <c r="H28" s="31"/>
      <c r="I28" s="32">
        <v>150498.66</v>
      </c>
      <c r="J28" s="32">
        <v>150498.66</v>
      </c>
      <c r="K28" s="32"/>
      <c r="L28" s="32"/>
      <c r="M28" s="33"/>
      <c r="N28" s="34">
        <v>0</v>
      </c>
      <c r="O28" s="35" t="s">
        <v>942</v>
      </c>
      <c r="P28" s="36"/>
      <c r="Q28" s="37"/>
      <c r="R28" s="38"/>
      <c r="S28" s="39"/>
      <c r="T28" s="39"/>
      <c r="U28" s="39"/>
      <c r="V28" s="40">
        <v>50</v>
      </c>
      <c r="W28" s="41">
        <f t="shared" si="1"/>
        <v>600</v>
      </c>
      <c r="X28" s="41">
        <v>0</v>
      </c>
      <c r="Y28" s="41">
        <f t="shared" si="2"/>
        <v>65</v>
      </c>
      <c r="Z28" s="41">
        <f t="shared" si="3"/>
        <v>12</v>
      </c>
      <c r="AA28" s="41">
        <f t="shared" si="4"/>
        <v>535</v>
      </c>
      <c r="AB28" s="42">
        <f t="shared" si="5"/>
        <v>0</v>
      </c>
      <c r="AC28" s="42">
        <v>0</v>
      </c>
      <c r="AD28" s="43">
        <v>0</v>
      </c>
      <c r="AE28" s="42">
        <f t="shared" si="6"/>
        <v>0</v>
      </c>
      <c r="AF28" s="44">
        <v>0</v>
      </c>
      <c r="AG28" s="41">
        <v>0</v>
      </c>
      <c r="AH28" s="44">
        <v>0</v>
      </c>
      <c r="AI28" s="44">
        <f t="shared" si="7"/>
        <v>0</v>
      </c>
      <c r="AJ28" s="44">
        <f t="shared" si="8"/>
        <v>0</v>
      </c>
      <c r="AK28" s="44">
        <f t="shared" si="0"/>
        <v>0</v>
      </c>
      <c r="AL28" s="41" t="str">
        <f t="shared" si="9"/>
        <v>Nusidėvėjęs</v>
      </c>
      <c r="AM28" s="45" t="s">
        <v>944</v>
      </c>
      <c r="AN28" s="46">
        <f t="shared" si="10"/>
        <v>0</v>
      </c>
      <c r="AO28" s="47" t="s">
        <v>108</v>
      </c>
      <c r="AP28" s="47">
        <v>50</v>
      </c>
      <c r="AQ28" s="48">
        <f t="shared" si="11"/>
        <v>2013</v>
      </c>
      <c r="AR28" s="47"/>
      <c r="AS28" s="47"/>
      <c r="AT28" s="47"/>
    </row>
    <row r="29" spans="1:46" ht="15" customHeight="1" x14ac:dyDescent="0.25">
      <c r="A29" s="10"/>
      <c r="B29" s="26">
        <v>26</v>
      </c>
      <c r="C29" s="27" t="s">
        <v>119</v>
      </c>
      <c r="D29" s="28" t="s">
        <v>120</v>
      </c>
      <c r="E29" s="29" t="s">
        <v>93</v>
      </c>
      <c r="F29" s="27" t="s">
        <v>107</v>
      </c>
      <c r="G29" s="30">
        <v>41486</v>
      </c>
      <c r="H29" s="31"/>
      <c r="I29" s="32">
        <v>45142.94</v>
      </c>
      <c r="J29" s="32">
        <v>45142.94</v>
      </c>
      <c r="K29" s="32"/>
      <c r="L29" s="32"/>
      <c r="M29" s="33"/>
      <c r="N29" s="34">
        <v>0</v>
      </c>
      <c r="O29" s="35" t="s">
        <v>942</v>
      </c>
      <c r="P29" s="36"/>
      <c r="Q29" s="37"/>
      <c r="R29" s="38"/>
      <c r="S29" s="39"/>
      <c r="T29" s="39"/>
      <c r="U29" s="39"/>
      <c r="V29" s="40">
        <v>50</v>
      </c>
      <c r="W29" s="41">
        <f t="shared" si="1"/>
        <v>600</v>
      </c>
      <c r="X29" s="41">
        <v>0</v>
      </c>
      <c r="Y29" s="41">
        <f t="shared" si="2"/>
        <v>65</v>
      </c>
      <c r="Z29" s="41">
        <f t="shared" si="3"/>
        <v>12</v>
      </c>
      <c r="AA29" s="41">
        <f t="shared" si="4"/>
        <v>535</v>
      </c>
      <c r="AB29" s="42">
        <f t="shared" si="5"/>
        <v>0</v>
      </c>
      <c r="AC29" s="42">
        <v>0</v>
      </c>
      <c r="AD29" s="43">
        <v>0</v>
      </c>
      <c r="AE29" s="42">
        <f t="shared" si="6"/>
        <v>0</v>
      </c>
      <c r="AF29" s="44">
        <v>0</v>
      </c>
      <c r="AG29" s="41">
        <v>0</v>
      </c>
      <c r="AH29" s="44">
        <v>0</v>
      </c>
      <c r="AI29" s="44">
        <f t="shared" si="7"/>
        <v>0</v>
      </c>
      <c r="AJ29" s="44">
        <f t="shared" si="8"/>
        <v>0</v>
      </c>
      <c r="AK29" s="44">
        <f t="shared" si="0"/>
        <v>0</v>
      </c>
      <c r="AL29" s="41" t="str">
        <f t="shared" si="9"/>
        <v>Nusidėvėjęs</v>
      </c>
      <c r="AM29" s="45" t="s">
        <v>944</v>
      </c>
      <c r="AN29" s="46">
        <f t="shared" si="10"/>
        <v>0</v>
      </c>
      <c r="AO29" s="47" t="s">
        <v>108</v>
      </c>
      <c r="AP29" s="47">
        <v>50</v>
      </c>
      <c r="AQ29" s="48">
        <f t="shared" si="11"/>
        <v>2013</v>
      </c>
      <c r="AR29" s="47"/>
      <c r="AS29" s="47"/>
      <c r="AT29" s="47"/>
    </row>
    <row r="30" spans="1:46" ht="15" customHeight="1" x14ac:dyDescent="0.25">
      <c r="A30" s="10"/>
      <c r="B30" s="26">
        <v>27</v>
      </c>
      <c r="C30" s="27" t="s">
        <v>121</v>
      </c>
      <c r="D30" s="28" t="s">
        <v>122</v>
      </c>
      <c r="E30" s="29" t="s">
        <v>93</v>
      </c>
      <c r="F30" s="27" t="s">
        <v>107</v>
      </c>
      <c r="G30" s="30">
        <v>41486</v>
      </c>
      <c r="H30" s="31"/>
      <c r="I30" s="32">
        <v>355999.46</v>
      </c>
      <c r="J30" s="32">
        <v>355999.46</v>
      </c>
      <c r="K30" s="32"/>
      <c r="L30" s="32"/>
      <c r="M30" s="33"/>
      <c r="N30" s="34">
        <v>0</v>
      </c>
      <c r="O30" s="35" t="s">
        <v>942</v>
      </c>
      <c r="P30" s="36"/>
      <c r="Q30" s="37"/>
      <c r="R30" s="38"/>
      <c r="S30" s="39"/>
      <c r="T30" s="39"/>
      <c r="U30" s="39"/>
      <c r="V30" s="40">
        <v>50</v>
      </c>
      <c r="W30" s="41">
        <f t="shared" si="1"/>
        <v>600</v>
      </c>
      <c r="X30" s="41">
        <v>0</v>
      </c>
      <c r="Y30" s="41">
        <f t="shared" si="2"/>
        <v>65</v>
      </c>
      <c r="Z30" s="41">
        <f t="shared" si="3"/>
        <v>12</v>
      </c>
      <c r="AA30" s="41">
        <f t="shared" si="4"/>
        <v>535</v>
      </c>
      <c r="AB30" s="42">
        <f t="shared" si="5"/>
        <v>0</v>
      </c>
      <c r="AC30" s="42">
        <v>0</v>
      </c>
      <c r="AD30" s="43">
        <v>0</v>
      </c>
      <c r="AE30" s="42">
        <f t="shared" si="6"/>
        <v>0</v>
      </c>
      <c r="AF30" s="44">
        <v>0</v>
      </c>
      <c r="AG30" s="41">
        <v>0</v>
      </c>
      <c r="AH30" s="44">
        <v>0</v>
      </c>
      <c r="AI30" s="44">
        <f t="shared" si="7"/>
        <v>0</v>
      </c>
      <c r="AJ30" s="44">
        <f t="shared" si="8"/>
        <v>0</v>
      </c>
      <c r="AK30" s="44">
        <f t="shared" si="0"/>
        <v>0</v>
      </c>
      <c r="AL30" s="41" t="str">
        <f t="shared" si="9"/>
        <v>Nusidėvėjęs</v>
      </c>
      <c r="AM30" s="45" t="s">
        <v>944</v>
      </c>
      <c r="AN30" s="46">
        <f t="shared" si="10"/>
        <v>0</v>
      </c>
      <c r="AO30" s="47" t="s">
        <v>108</v>
      </c>
      <c r="AP30" s="47">
        <v>50</v>
      </c>
      <c r="AQ30" s="48">
        <f t="shared" si="11"/>
        <v>2013</v>
      </c>
      <c r="AR30" s="47"/>
      <c r="AS30" s="47"/>
      <c r="AT30" s="47"/>
    </row>
    <row r="31" spans="1:46" ht="15" customHeight="1" x14ac:dyDescent="0.25">
      <c r="A31" s="10"/>
      <c r="B31" s="26">
        <v>28</v>
      </c>
      <c r="C31" s="27" t="s">
        <v>123</v>
      </c>
      <c r="D31" s="28" t="s">
        <v>124</v>
      </c>
      <c r="E31" s="29" t="s">
        <v>81</v>
      </c>
      <c r="F31" s="27" t="s">
        <v>125</v>
      </c>
      <c r="G31" s="30">
        <v>41486</v>
      </c>
      <c r="H31" s="31"/>
      <c r="I31" s="32">
        <v>307405.90000000002</v>
      </c>
      <c r="J31" s="32">
        <v>307405.90000000002</v>
      </c>
      <c r="K31" s="32"/>
      <c r="L31" s="32"/>
      <c r="M31" s="33"/>
      <c r="N31" s="34">
        <v>0</v>
      </c>
      <c r="O31" s="35" t="s">
        <v>942</v>
      </c>
      <c r="P31" s="36"/>
      <c r="Q31" s="37"/>
      <c r="R31" s="38"/>
      <c r="S31" s="39"/>
      <c r="T31" s="39"/>
      <c r="U31" s="39"/>
      <c r="V31" s="40">
        <v>50</v>
      </c>
      <c r="W31" s="41">
        <f t="shared" si="1"/>
        <v>600</v>
      </c>
      <c r="X31" s="41">
        <v>0</v>
      </c>
      <c r="Y31" s="41">
        <f t="shared" si="2"/>
        <v>65</v>
      </c>
      <c r="Z31" s="41">
        <f t="shared" si="3"/>
        <v>12</v>
      </c>
      <c r="AA31" s="41">
        <f t="shared" si="4"/>
        <v>535</v>
      </c>
      <c r="AB31" s="42">
        <f t="shared" si="5"/>
        <v>0</v>
      </c>
      <c r="AC31" s="42">
        <v>0</v>
      </c>
      <c r="AD31" s="43">
        <v>0</v>
      </c>
      <c r="AE31" s="42">
        <f t="shared" si="6"/>
        <v>0</v>
      </c>
      <c r="AF31" s="44">
        <v>0</v>
      </c>
      <c r="AG31" s="41">
        <v>0</v>
      </c>
      <c r="AH31" s="44">
        <v>0</v>
      </c>
      <c r="AI31" s="44">
        <f t="shared" si="7"/>
        <v>0</v>
      </c>
      <c r="AJ31" s="44">
        <f t="shared" si="8"/>
        <v>0</v>
      </c>
      <c r="AK31" s="44">
        <f t="shared" si="0"/>
        <v>0</v>
      </c>
      <c r="AL31" s="41" t="str">
        <f t="shared" si="9"/>
        <v>Nusidėvėjęs</v>
      </c>
      <c r="AM31" s="45" t="s">
        <v>944</v>
      </c>
      <c r="AN31" s="46">
        <f t="shared" si="10"/>
        <v>0</v>
      </c>
      <c r="AO31" s="47" t="s">
        <v>82</v>
      </c>
      <c r="AP31" s="47">
        <v>50</v>
      </c>
      <c r="AQ31" s="48">
        <f t="shared" si="11"/>
        <v>2013</v>
      </c>
      <c r="AR31" s="47"/>
      <c r="AS31" s="47"/>
      <c r="AT31" s="47"/>
    </row>
    <row r="32" spans="1:46" ht="15" customHeight="1" x14ac:dyDescent="0.25">
      <c r="A32" s="10"/>
      <c r="B32" s="26">
        <v>29</v>
      </c>
      <c r="C32" s="27" t="s">
        <v>126</v>
      </c>
      <c r="D32" s="28" t="s">
        <v>127</v>
      </c>
      <c r="E32" s="29" t="s">
        <v>128</v>
      </c>
      <c r="F32" s="27" t="s">
        <v>125</v>
      </c>
      <c r="G32" s="30">
        <v>41486</v>
      </c>
      <c r="H32" s="31"/>
      <c r="I32" s="32">
        <v>19593.95</v>
      </c>
      <c r="J32" s="32">
        <v>19593.95</v>
      </c>
      <c r="K32" s="32"/>
      <c r="L32" s="32"/>
      <c r="M32" s="33"/>
      <c r="N32" s="34">
        <v>0</v>
      </c>
      <c r="O32" s="35" t="s">
        <v>942</v>
      </c>
      <c r="P32" s="36"/>
      <c r="Q32" s="37"/>
      <c r="R32" s="38"/>
      <c r="S32" s="39"/>
      <c r="T32" s="39"/>
      <c r="U32" s="39"/>
      <c r="V32" s="40">
        <v>6</v>
      </c>
      <c r="W32" s="41">
        <f t="shared" si="1"/>
        <v>72</v>
      </c>
      <c r="X32" s="41">
        <v>0</v>
      </c>
      <c r="Y32" s="41">
        <f t="shared" si="2"/>
        <v>65</v>
      </c>
      <c r="Z32" s="41">
        <f t="shared" si="3"/>
        <v>7</v>
      </c>
      <c r="AA32" s="41">
        <f t="shared" si="4"/>
        <v>7</v>
      </c>
      <c r="AB32" s="42">
        <f t="shared" si="5"/>
        <v>0</v>
      </c>
      <c r="AC32" s="42">
        <v>0</v>
      </c>
      <c r="AD32" s="43">
        <v>0</v>
      </c>
      <c r="AE32" s="42">
        <f t="shared" si="6"/>
        <v>0</v>
      </c>
      <c r="AF32" s="44">
        <v>0</v>
      </c>
      <c r="AG32" s="41">
        <v>0</v>
      </c>
      <c r="AH32" s="44">
        <v>0</v>
      </c>
      <c r="AI32" s="44">
        <f t="shared" si="7"/>
        <v>0</v>
      </c>
      <c r="AJ32" s="44">
        <f t="shared" si="8"/>
        <v>0</v>
      </c>
      <c r="AK32" s="44">
        <f t="shared" si="0"/>
        <v>0</v>
      </c>
      <c r="AL32" s="41" t="str">
        <f t="shared" si="9"/>
        <v>Nusidėvėjęs</v>
      </c>
      <c r="AM32" s="45" t="s">
        <v>944</v>
      </c>
      <c r="AN32" s="46">
        <f t="shared" si="10"/>
        <v>0</v>
      </c>
      <c r="AO32" s="47" t="s">
        <v>94</v>
      </c>
      <c r="AP32" s="47">
        <v>5</v>
      </c>
      <c r="AQ32" s="48">
        <f t="shared" si="11"/>
        <v>2013</v>
      </c>
      <c r="AR32" s="47"/>
      <c r="AS32" s="47"/>
      <c r="AT32" s="47"/>
    </row>
    <row r="33" spans="1:46" ht="15" customHeight="1" x14ac:dyDescent="0.25">
      <c r="A33" s="10"/>
      <c r="B33" s="26">
        <v>30</v>
      </c>
      <c r="C33" s="27" t="s">
        <v>129</v>
      </c>
      <c r="D33" s="28" t="s">
        <v>130</v>
      </c>
      <c r="E33" s="29" t="s">
        <v>77</v>
      </c>
      <c r="F33" s="27" t="s">
        <v>125</v>
      </c>
      <c r="G33" s="30">
        <v>41486</v>
      </c>
      <c r="H33" s="31"/>
      <c r="I33" s="32">
        <v>326563.89</v>
      </c>
      <c r="J33" s="32">
        <v>326563.89</v>
      </c>
      <c r="K33" s="32"/>
      <c r="L33" s="32"/>
      <c r="M33" s="33"/>
      <c r="N33" s="34">
        <v>0</v>
      </c>
      <c r="O33" s="35" t="s">
        <v>942</v>
      </c>
      <c r="P33" s="36"/>
      <c r="Q33" s="37"/>
      <c r="R33" s="38"/>
      <c r="S33" s="39"/>
      <c r="T33" s="39"/>
      <c r="U33" s="39"/>
      <c r="V33" s="40">
        <v>35</v>
      </c>
      <c r="W33" s="41">
        <f t="shared" si="1"/>
        <v>420</v>
      </c>
      <c r="X33" s="41">
        <v>0</v>
      </c>
      <c r="Y33" s="41">
        <f t="shared" si="2"/>
        <v>65</v>
      </c>
      <c r="Z33" s="41">
        <f t="shared" si="3"/>
        <v>12</v>
      </c>
      <c r="AA33" s="41">
        <f t="shared" si="4"/>
        <v>355</v>
      </c>
      <c r="AB33" s="42">
        <f t="shared" si="5"/>
        <v>0</v>
      </c>
      <c r="AC33" s="42">
        <v>0</v>
      </c>
      <c r="AD33" s="43">
        <v>0</v>
      </c>
      <c r="AE33" s="42">
        <f t="shared" si="6"/>
        <v>0</v>
      </c>
      <c r="AF33" s="44">
        <v>0</v>
      </c>
      <c r="AG33" s="41">
        <v>0</v>
      </c>
      <c r="AH33" s="44">
        <v>0</v>
      </c>
      <c r="AI33" s="44">
        <f t="shared" si="7"/>
        <v>0</v>
      </c>
      <c r="AJ33" s="44">
        <f t="shared" si="8"/>
        <v>0</v>
      </c>
      <c r="AK33" s="44">
        <f t="shared" si="0"/>
        <v>0</v>
      </c>
      <c r="AL33" s="41" t="str">
        <f t="shared" si="9"/>
        <v>Nusidėvėjęs</v>
      </c>
      <c r="AM33" s="45" t="s">
        <v>944</v>
      </c>
      <c r="AN33" s="46">
        <f t="shared" si="10"/>
        <v>0</v>
      </c>
      <c r="AO33" s="47" t="s">
        <v>78</v>
      </c>
      <c r="AP33" s="47">
        <v>35</v>
      </c>
      <c r="AQ33" s="48">
        <f t="shared" si="11"/>
        <v>2013</v>
      </c>
      <c r="AR33" s="47"/>
      <c r="AS33" s="47"/>
      <c r="AT33" s="47"/>
    </row>
    <row r="34" spans="1:46" ht="15" customHeight="1" x14ac:dyDescent="0.25">
      <c r="A34" s="10"/>
      <c r="B34" s="26">
        <v>31</v>
      </c>
      <c r="C34" s="27" t="s">
        <v>131</v>
      </c>
      <c r="D34" s="28" t="s">
        <v>132</v>
      </c>
      <c r="E34" s="29" t="s">
        <v>93</v>
      </c>
      <c r="F34" s="27" t="s">
        <v>107</v>
      </c>
      <c r="G34" s="30">
        <v>41486</v>
      </c>
      <c r="H34" s="31"/>
      <c r="I34" s="32">
        <v>1713.21</v>
      </c>
      <c r="J34" s="32">
        <v>1713.21</v>
      </c>
      <c r="K34" s="32"/>
      <c r="L34" s="32"/>
      <c r="M34" s="33"/>
      <c r="N34" s="34">
        <v>0</v>
      </c>
      <c r="O34" s="35" t="s">
        <v>942</v>
      </c>
      <c r="P34" s="36"/>
      <c r="Q34" s="37"/>
      <c r="R34" s="38"/>
      <c r="S34" s="39"/>
      <c r="T34" s="39"/>
      <c r="U34" s="39"/>
      <c r="V34" s="40">
        <v>50</v>
      </c>
      <c r="W34" s="41">
        <f t="shared" si="1"/>
        <v>600</v>
      </c>
      <c r="X34" s="41">
        <v>0</v>
      </c>
      <c r="Y34" s="41">
        <f t="shared" si="2"/>
        <v>65</v>
      </c>
      <c r="Z34" s="41">
        <f t="shared" si="3"/>
        <v>12</v>
      </c>
      <c r="AA34" s="41">
        <f t="shared" si="4"/>
        <v>535</v>
      </c>
      <c r="AB34" s="42">
        <f t="shared" si="5"/>
        <v>0</v>
      </c>
      <c r="AC34" s="42">
        <v>0</v>
      </c>
      <c r="AD34" s="43">
        <v>0</v>
      </c>
      <c r="AE34" s="42">
        <f t="shared" si="6"/>
        <v>0</v>
      </c>
      <c r="AF34" s="44">
        <v>0</v>
      </c>
      <c r="AG34" s="41">
        <v>0</v>
      </c>
      <c r="AH34" s="44">
        <v>0</v>
      </c>
      <c r="AI34" s="44">
        <f t="shared" si="7"/>
        <v>0</v>
      </c>
      <c r="AJ34" s="44">
        <f t="shared" si="8"/>
        <v>0</v>
      </c>
      <c r="AK34" s="44">
        <f t="shared" si="0"/>
        <v>0</v>
      </c>
      <c r="AL34" s="41" t="str">
        <f t="shared" si="9"/>
        <v>Nusidėvėjęs</v>
      </c>
      <c r="AM34" s="45" t="s">
        <v>944</v>
      </c>
      <c r="AN34" s="46">
        <f t="shared" si="10"/>
        <v>0</v>
      </c>
      <c r="AO34" s="47" t="s">
        <v>108</v>
      </c>
      <c r="AP34" s="47">
        <v>50</v>
      </c>
      <c r="AQ34" s="48">
        <f t="shared" si="11"/>
        <v>2013</v>
      </c>
      <c r="AR34" s="47"/>
      <c r="AS34" s="47"/>
      <c r="AT34" s="47"/>
    </row>
    <row r="35" spans="1:46" ht="15" customHeight="1" x14ac:dyDescent="0.25">
      <c r="A35" s="10"/>
      <c r="B35" s="26">
        <v>32</v>
      </c>
      <c r="C35" s="27" t="s">
        <v>133</v>
      </c>
      <c r="D35" s="28" t="s">
        <v>134</v>
      </c>
      <c r="E35" s="29" t="s">
        <v>93</v>
      </c>
      <c r="F35" s="27" t="s">
        <v>107</v>
      </c>
      <c r="G35" s="30">
        <v>41486</v>
      </c>
      <c r="H35" s="31"/>
      <c r="I35" s="32">
        <v>1010.5</v>
      </c>
      <c r="J35" s="32">
        <v>1010.5</v>
      </c>
      <c r="K35" s="32"/>
      <c r="L35" s="32"/>
      <c r="M35" s="33"/>
      <c r="N35" s="34">
        <v>0</v>
      </c>
      <c r="O35" s="35" t="s">
        <v>942</v>
      </c>
      <c r="P35" s="36"/>
      <c r="Q35" s="37"/>
      <c r="R35" s="38"/>
      <c r="S35" s="39"/>
      <c r="T35" s="39"/>
      <c r="U35" s="39"/>
      <c r="V35" s="40">
        <v>50</v>
      </c>
      <c r="W35" s="41">
        <f t="shared" si="1"/>
        <v>600</v>
      </c>
      <c r="X35" s="41">
        <v>0</v>
      </c>
      <c r="Y35" s="41">
        <f t="shared" si="2"/>
        <v>65</v>
      </c>
      <c r="Z35" s="41">
        <f t="shared" si="3"/>
        <v>12</v>
      </c>
      <c r="AA35" s="41">
        <f t="shared" si="4"/>
        <v>535</v>
      </c>
      <c r="AB35" s="42">
        <f t="shared" si="5"/>
        <v>0</v>
      </c>
      <c r="AC35" s="42">
        <v>0</v>
      </c>
      <c r="AD35" s="43">
        <v>0</v>
      </c>
      <c r="AE35" s="42">
        <f t="shared" si="6"/>
        <v>0</v>
      </c>
      <c r="AF35" s="44">
        <v>0</v>
      </c>
      <c r="AG35" s="41">
        <v>0</v>
      </c>
      <c r="AH35" s="44">
        <v>0</v>
      </c>
      <c r="AI35" s="44">
        <f t="shared" si="7"/>
        <v>0</v>
      </c>
      <c r="AJ35" s="44">
        <f t="shared" si="8"/>
        <v>0</v>
      </c>
      <c r="AK35" s="44">
        <f t="shared" si="0"/>
        <v>0</v>
      </c>
      <c r="AL35" s="41" t="str">
        <f t="shared" si="9"/>
        <v>Nusidėvėjęs</v>
      </c>
      <c r="AM35" s="45" t="s">
        <v>944</v>
      </c>
      <c r="AN35" s="46">
        <f t="shared" si="10"/>
        <v>0</v>
      </c>
      <c r="AO35" s="47" t="s">
        <v>108</v>
      </c>
      <c r="AP35" s="47">
        <v>50</v>
      </c>
      <c r="AQ35" s="48">
        <f t="shared" si="11"/>
        <v>2013</v>
      </c>
      <c r="AR35" s="47"/>
      <c r="AS35" s="47"/>
      <c r="AT35" s="47"/>
    </row>
    <row r="36" spans="1:46" ht="15" customHeight="1" x14ac:dyDescent="0.25">
      <c r="A36" s="10"/>
      <c r="B36" s="26">
        <v>33</v>
      </c>
      <c r="C36" s="27" t="s">
        <v>135</v>
      </c>
      <c r="D36" s="28" t="s">
        <v>136</v>
      </c>
      <c r="E36" s="29" t="s">
        <v>93</v>
      </c>
      <c r="F36" s="27" t="s">
        <v>107</v>
      </c>
      <c r="G36" s="30">
        <v>41486</v>
      </c>
      <c r="H36" s="31"/>
      <c r="I36" s="32">
        <v>3530.95</v>
      </c>
      <c r="J36" s="32">
        <v>3530.95</v>
      </c>
      <c r="K36" s="32"/>
      <c r="L36" s="32"/>
      <c r="M36" s="33"/>
      <c r="N36" s="34">
        <v>0</v>
      </c>
      <c r="O36" s="35" t="s">
        <v>942</v>
      </c>
      <c r="P36" s="36"/>
      <c r="Q36" s="37"/>
      <c r="R36" s="38"/>
      <c r="S36" s="39"/>
      <c r="T36" s="39"/>
      <c r="U36" s="39"/>
      <c r="V36" s="40">
        <v>50</v>
      </c>
      <c r="W36" s="41">
        <f t="shared" si="1"/>
        <v>600</v>
      </c>
      <c r="X36" s="41">
        <v>0</v>
      </c>
      <c r="Y36" s="41">
        <f t="shared" si="2"/>
        <v>65</v>
      </c>
      <c r="Z36" s="41">
        <f t="shared" si="3"/>
        <v>12</v>
      </c>
      <c r="AA36" s="41">
        <f t="shared" si="4"/>
        <v>535</v>
      </c>
      <c r="AB36" s="42">
        <f t="shared" si="5"/>
        <v>0</v>
      </c>
      <c r="AC36" s="42">
        <v>0</v>
      </c>
      <c r="AD36" s="43">
        <v>0</v>
      </c>
      <c r="AE36" s="42">
        <f t="shared" si="6"/>
        <v>0</v>
      </c>
      <c r="AF36" s="44">
        <v>0</v>
      </c>
      <c r="AG36" s="41">
        <v>0</v>
      </c>
      <c r="AH36" s="44">
        <v>0</v>
      </c>
      <c r="AI36" s="44">
        <f t="shared" si="7"/>
        <v>0</v>
      </c>
      <c r="AJ36" s="44">
        <f t="shared" si="8"/>
        <v>0</v>
      </c>
      <c r="AK36" s="44">
        <f t="shared" si="0"/>
        <v>0</v>
      </c>
      <c r="AL36" s="41" t="str">
        <f t="shared" si="9"/>
        <v>Nusidėvėjęs</v>
      </c>
      <c r="AM36" s="45" t="s">
        <v>944</v>
      </c>
      <c r="AN36" s="46">
        <f t="shared" si="10"/>
        <v>0</v>
      </c>
      <c r="AO36" s="47" t="s">
        <v>108</v>
      </c>
      <c r="AP36" s="47">
        <v>50</v>
      </c>
      <c r="AQ36" s="48">
        <f t="shared" si="11"/>
        <v>2013</v>
      </c>
      <c r="AR36" s="47"/>
      <c r="AS36" s="47"/>
      <c r="AT36" s="47"/>
    </row>
    <row r="37" spans="1:46" ht="15" customHeight="1" x14ac:dyDescent="0.25">
      <c r="A37" s="10"/>
      <c r="B37" s="26">
        <v>34</v>
      </c>
      <c r="C37" s="27" t="s">
        <v>137</v>
      </c>
      <c r="D37" s="28" t="s">
        <v>138</v>
      </c>
      <c r="E37" s="29" t="s">
        <v>93</v>
      </c>
      <c r="F37" s="27" t="s">
        <v>107</v>
      </c>
      <c r="G37" s="30">
        <v>41486</v>
      </c>
      <c r="H37" s="31"/>
      <c r="I37" s="32">
        <v>5761.4</v>
      </c>
      <c r="J37" s="32">
        <v>5761.4</v>
      </c>
      <c r="K37" s="32"/>
      <c r="L37" s="32"/>
      <c r="M37" s="33"/>
      <c r="N37" s="34">
        <v>0</v>
      </c>
      <c r="O37" s="35" t="s">
        <v>942</v>
      </c>
      <c r="P37" s="36"/>
      <c r="Q37" s="37"/>
      <c r="R37" s="38"/>
      <c r="S37" s="39"/>
      <c r="T37" s="39"/>
      <c r="U37" s="39"/>
      <c r="V37" s="40">
        <v>50</v>
      </c>
      <c r="W37" s="41">
        <f t="shared" si="1"/>
        <v>600</v>
      </c>
      <c r="X37" s="41">
        <v>0</v>
      </c>
      <c r="Y37" s="41">
        <f t="shared" si="2"/>
        <v>65</v>
      </c>
      <c r="Z37" s="41">
        <f t="shared" si="3"/>
        <v>12</v>
      </c>
      <c r="AA37" s="41">
        <f t="shared" si="4"/>
        <v>535</v>
      </c>
      <c r="AB37" s="42">
        <f t="shared" si="5"/>
        <v>0</v>
      </c>
      <c r="AC37" s="42">
        <v>0</v>
      </c>
      <c r="AD37" s="43">
        <v>0</v>
      </c>
      <c r="AE37" s="42">
        <f t="shared" si="6"/>
        <v>0</v>
      </c>
      <c r="AF37" s="44">
        <v>0</v>
      </c>
      <c r="AG37" s="41">
        <v>0</v>
      </c>
      <c r="AH37" s="44">
        <v>0</v>
      </c>
      <c r="AI37" s="44">
        <f t="shared" si="7"/>
        <v>0</v>
      </c>
      <c r="AJ37" s="44">
        <f t="shared" si="8"/>
        <v>0</v>
      </c>
      <c r="AK37" s="44">
        <f t="shared" si="0"/>
        <v>0</v>
      </c>
      <c r="AL37" s="41" t="str">
        <f t="shared" si="9"/>
        <v>Nusidėvėjęs</v>
      </c>
      <c r="AM37" s="45" t="s">
        <v>944</v>
      </c>
      <c r="AN37" s="46">
        <f t="shared" si="10"/>
        <v>0</v>
      </c>
      <c r="AO37" s="47" t="s">
        <v>78</v>
      </c>
      <c r="AP37" s="47">
        <v>35</v>
      </c>
      <c r="AQ37" s="48">
        <f t="shared" si="11"/>
        <v>2013</v>
      </c>
      <c r="AR37" s="47"/>
      <c r="AS37" s="47"/>
      <c r="AT37" s="47"/>
    </row>
    <row r="38" spans="1:46" ht="15" customHeight="1" x14ac:dyDescent="0.25">
      <c r="A38" s="10"/>
      <c r="B38" s="26">
        <v>35</v>
      </c>
      <c r="C38" s="27" t="s">
        <v>139</v>
      </c>
      <c r="D38" s="55" t="s">
        <v>140</v>
      </c>
      <c r="E38" s="29" t="s">
        <v>93</v>
      </c>
      <c r="F38" s="27" t="s">
        <v>97</v>
      </c>
      <c r="G38" s="30">
        <v>41486</v>
      </c>
      <c r="H38" s="31"/>
      <c r="I38" s="32">
        <v>6347.04</v>
      </c>
      <c r="J38" s="32">
        <v>6347.04</v>
      </c>
      <c r="K38" s="32"/>
      <c r="L38" s="32"/>
      <c r="M38" s="33"/>
      <c r="N38" s="34">
        <v>0</v>
      </c>
      <c r="O38" s="35" t="s">
        <v>942</v>
      </c>
      <c r="P38" s="36"/>
      <c r="Q38" s="37"/>
      <c r="R38" s="38"/>
      <c r="S38" s="39"/>
      <c r="T38" s="39"/>
      <c r="U38" s="39"/>
      <c r="V38" s="40">
        <v>50</v>
      </c>
      <c r="W38" s="41">
        <f t="shared" si="1"/>
        <v>600</v>
      </c>
      <c r="X38" s="41">
        <v>0</v>
      </c>
      <c r="Y38" s="41">
        <f t="shared" si="2"/>
        <v>65</v>
      </c>
      <c r="Z38" s="41">
        <f t="shared" si="3"/>
        <v>12</v>
      </c>
      <c r="AA38" s="41">
        <f t="shared" si="4"/>
        <v>535</v>
      </c>
      <c r="AB38" s="42">
        <f t="shared" si="5"/>
        <v>0</v>
      </c>
      <c r="AC38" s="42">
        <v>0</v>
      </c>
      <c r="AD38" s="43">
        <v>0</v>
      </c>
      <c r="AE38" s="42">
        <f t="shared" si="6"/>
        <v>0</v>
      </c>
      <c r="AF38" s="44">
        <v>0</v>
      </c>
      <c r="AG38" s="41">
        <v>0</v>
      </c>
      <c r="AH38" s="44">
        <v>0</v>
      </c>
      <c r="AI38" s="44">
        <f t="shared" si="7"/>
        <v>0</v>
      </c>
      <c r="AJ38" s="44">
        <f t="shared" si="8"/>
        <v>0</v>
      </c>
      <c r="AK38" s="44">
        <f t="shared" si="0"/>
        <v>0</v>
      </c>
      <c r="AL38" s="41" t="str">
        <f t="shared" si="9"/>
        <v>Nusidėvėjęs</v>
      </c>
      <c r="AM38" s="45" t="s">
        <v>944</v>
      </c>
      <c r="AN38" s="46">
        <f t="shared" si="10"/>
        <v>0</v>
      </c>
      <c r="AO38" s="47" t="s">
        <v>98</v>
      </c>
      <c r="AP38" s="47">
        <v>50</v>
      </c>
      <c r="AQ38" s="48">
        <f t="shared" si="11"/>
        <v>2013</v>
      </c>
      <c r="AR38" s="47"/>
      <c r="AS38" s="47"/>
      <c r="AT38" s="47"/>
    </row>
    <row r="39" spans="1:46" ht="15" customHeight="1" x14ac:dyDescent="0.25">
      <c r="A39" s="10"/>
      <c r="B39" s="26">
        <v>36</v>
      </c>
      <c r="C39" s="27" t="s">
        <v>141</v>
      </c>
      <c r="D39" s="28" t="s">
        <v>142</v>
      </c>
      <c r="E39" s="29" t="s">
        <v>93</v>
      </c>
      <c r="F39" s="27" t="s">
        <v>97</v>
      </c>
      <c r="G39" s="30">
        <v>41486</v>
      </c>
      <c r="H39" s="31"/>
      <c r="I39" s="32">
        <v>2201.09</v>
      </c>
      <c r="J39" s="32">
        <v>2201.09</v>
      </c>
      <c r="K39" s="32"/>
      <c r="L39" s="32"/>
      <c r="M39" s="33"/>
      <c r="N39" s="34">
        <v>0</v>
      </c>
      <c r="O39" s="35" t="s">
        <v>942</v>
      </c>
      <c r="P39" s="36"/>
      <c r="Q39" s="37"/>
      <c r="R39" s="38"/>
      <c r="S39" s="39"/>
      <c r="T39" s="39"/>
      <c r="U39" s="39"/>
      <c r="V39" s="40">
        <v>50</v>
      </c>
      <c r="W39" s="41">
        <f t="shared" si="1"/>
        <v>600</v>
      </c>
      <c r="X39" s="41">
        <v>0</v>
      </c>
      <c r="Y39" s="41">
        <f t="shared" si="2"/>
        <v>65</v>
      </c>
      <c r="Z39" s="41">
        <f t="shared" si="3"/>
        <v>12</v>
      </c>
      <c r="AA39" s="41">
        <f t="shared" si="4"/>
        <v>535</v>
      </c>
      <c r="AB39" s="42">
        <f t="shared" si="5"/>
        <v>0</v>
      </c>
      <c r="AC39" s="42">
        <v>0</v>
      </c>
      <c r="AD39" s="43">
        <v>0</v>
      </c>
      <c r="AE39" s="42">
        <f t="shared" si="6"/>
        <v>0</v>
      </c>
      <c r="AF39" s="44">
        <v>0</v>
      </c>
      <c r="AG39" s="41">
        <v>0</v>
      </c>
      <c r="AH39" s="44">
        <v>0</v>
      </c>
      <c r="AI39" s="44">
        <f t="shared" si="7"/>
        <v>0</v>
      </c>
      <c r="AJ39" s="44">
        <f t="shared" si="8"/>
        <v>0</v>
      </c>
      <c r="AK39" s="44">
        <f t="shared" si="0"/>
        <v>0</v>
      </c>
      <c r="AL39" s="41" t="str">
        <f t="shared" si="9"/>
        <v>Nusidėvėjęs</v>
      </c>
      <c r="AM39" s="45" t="s">
        <v>944</v>
      </c>
      <c r="AN39" s="46">
        <f t="shared" si="10"/>
        <v>0</v>
      </c>
      <c r="AO39" s="47" t="s">
        <v>98</v>
      </c>
      <c r="AP39" s="47">
        <v>50</v>
      </c>
      <c r="AQ39" s="48">
        <f t="shared" si="11"/>
        <v>2013</v>
      </c>
      <c r="AR39" s="47"/>
      <c r="AS39" s="47"/>
      <c r="AT39" s="47"/>
    </row>
    <row r="40" spans="1:46" ht="15" customHeight="1" x14ac:dyDescent="0.25">
      <c r="A40" s="10"/>
      <c r="B40" s="26">
        <v>37</v>
      </c>
      <c r="C40" s="27" t="s">
        <v>143</v>
      </c>
      <c r="D40" s="28" t="s">
        <v>144</v>
      </c>
      <c r="E40" s="29" t="s">
        <v>93</v>
      </c>
      <c r="F40" s="27" t="s">
        <v>97</v>
      </c>
      <c r="G40" s="30">
        <v>41486</v>
      </c>
      <c r="H40" s="31"/>
      <c r="I40" s="32">
        <v>13380.84</v>
      </c>
      <c r="J40" s="32">
        <v>13380.84</v>
      </c>
      <c r="K40" s="32"/>
      <c r="L40" s="32"/>
      <c r="M40" s="33"/>
      <c r="N40" s="34">
        <v>0</v>
      </c>
      <c r="O40" s="35" t="s">
        <v>942</v>
      </c>
      <c r="P40" s="36"/>
      <c r="Q40" s="37"/>
      <c r="R40" s="38"/>
      <c r="S40" s="39"/>
      <c r="T40" s="39"/>
      <c r="U40" s="39"/>
      <c r="V40" s="40">
        <v>50</v>
      </c>
      <c r="W40" s="41">
        <f t="shared" si="1"/>
        <v>600</v>
      </c>
      <c r="X40" s="41">
        <v>0</v>
      </c>
      <c r="Y40" s="41">
        <f t="shared" si="2"/>
        <v>65</v>
      </c>
      <c r="Z40" s="41">
        <f t="shared" si="3"/>
        <v>12</v>
      </c>
      <c r="AA40" s="41">
        <f t="shared" si="4"/>
        <v>535</v>
      </c>
      <c r="AB40" s="42">
        <f t="shared" si="5"/>
        <v>0</v>
      </c>
      <c r="AC40" s="42">
        <v>0</v>
      </c>
      <c r="AD40" s="43">
        <v>0</v>
      </c>
      <c r="AE40" s="42">
        <f t="shared" si="6"/>
        <v>0</v>
      </c>
      <c r="AF40" s="44">
        <v>0</v>
      </c>
      <c r="AG40" s="41">
        <v>0</v>
      </c>
      <c r="AH40" s="44">
        <v>0</v>
      </c>
      <c r="AI40" s="44">
        <f t="shared" si="7"/>
        <v>0</v>
      </c>
      <c r="AJ40" s="44">
        <f t="shared" si="8"/>
        <v>0</v>
      </c>
      <c r="AK40" s="44">
        <f t="shared" si="0"/>
        <v>0</v>
      </c>
      <c r="AL40" s="41" t="str">
        <f t="shared" si="9"/>
        <v>Nusidėvėjęs</v>
      </c>
      <c r="AM40" s="45" t="s">
        <v>944</v>
      </c>
      <c r="AN40" s="46">
        <f t="shared" si="10"/>
        <v>0</v>
      </c>
      <c r="AO40" s="47" t="s">
        <v>98</v>
      </c>
      <c r="AP40" s="47">
        <v>50</v>
      </c>
      <c r="AQ40" s="48">
        <f t="shared" si="11"/>
        <v>2013</v>
      </c>
      <c r="AR40" s="47"/>
      <c r="AS40" s="47"/>
      <c r="AT40" s="47"/>
    </row>
    <row r="41" spans="1:46" ht="15" customHeight="1" x14ac:dyDescent="0.25">
      <c r="A41" s="10"/>
      <c r="B41" s="26">
        <v>38</v>
      </c>
      <c r="C41" s="27" t="s">
        <v>145</v>
      </c>
      <c r="D41" s="28" t="s">
        <v>146</v>
      </c>
      <c r="E41" s="29" t="s">
        <v>93</v>
      </c>
      <c r="F41" s="27" t="s">
        <v>97</v>
      </c>
      <c r="G41" s="30">
        <v>41486</v>
      </c>
      <c r="H41" s="31"/>
      <c r="I41" s="32">
        <v>8696.6200000000008</v>
      </c>
      <c r="J41" s="32">
        <v>8696.6200000000008</v>
      </c>
      <c r="K41" s="32"/>
      <c r="L41" s="32"/>
      <c r="M41" s="33"/>
      <c r="N41" s="34">
        <v>0</v>
      </c>
      <c r="O41" s="35" t="s">
        <v>942</v>
      </c>
      <c r="P41" s="36"/>
      <c r="Q41" s="37"/>
      <c r="R41" s="38"/>
      <c r="S41" s="39"/>
      <c r="T41" s="39"/>
      <c r="U41" s="39"/>
      <c r="V41" s="40">
        <v>50</v>
      </c>
      <c r="W41" s="41">
        <f t="shared" si="1"/>
        <v>600</v>
      </c>
      <c r="X41" s="41">
        <v>0</v>
      </c>
      <c r="Y41" s="41">
        <f t="shared" si="2"/>
        <v>65</v>
      </c>
      <c r="Z41" s="41">
        <f t="shared" si="3"/>
        <v>12</v>
      </c>
      <c r="AA41" s="41">
        <f t="shared" si="4"/>
        <v>535</v>
      </c>
      <c r="AB41" s="42">
        <f t="shared" si="5"/>
        <v>0</v>
      </c>
      <c r="AC41" s="42">
        <v>0</v>
      </c>
      <c r="AD41" s="43">
        <v>0</v>
      </c>
      <c r="AE41" s="42">
        <f t="shared" si="6"/>
        <v>0</v>
      </c>
      <c r="AF41" s="44">
        <v>0</v>
      </c>
      <c r="AG41" s="41">
        <v>0</v>
      </c>
      <c r="AH41" s="44">
        <v>0</v>
      </c>
      <c r="AI41" s="44">
        <f t="shared" si="7"/>
        <v>0</v>
      </c>
      <c r="AJ41" s="44">
        <f t="shared" si="8"/>
        <v>0</v>
      </c>
      <c r="AK41" s="44">
        <f t="shared" si="0"/>
        <v>0</v>
      </c>
      <c r="AL41" s="41" t="str">
        <f t="shared" si="9"/>
        <v>Nusidėvėjęs</v>
      </c>
      <c r="AM41" s="45" t="s">
        <v>944</v>
      </c>
      <c r="AN41" s="46">
        <f t="shared" si="10"/>
        <v>0</v>
      </c>
      <c r="AO41" s="47" t="s">
        <v>98</v>
      </c>
      <c r="AP41" s="47">
        <v>50</v>
      </c>
      <c r="AQ41" s="48">
        <f t="shared" si="11"/>
        <v>2013</v>
      </c>
      <c r="AR41" s="47"/>
      <c r="AS41" s="47"/>
      <c r="AT41" s="47"/>
    </row>
    <row r="42" spans="1:46" ht="15" customHeight="1" x14ac:dyDescent="0.25">
      <c r="A42" s="10"/>
      <c r="B42" s="26">
        <v>39</v>
      </c>
      <c r="C42" s="27" t="s">
        <v>147</v>
      </c>
      <c r="D42" s="28" t="s">
        <v>148</v>
      </c>
      <c r="E42" s="29" t="s">
        <v>93</v>
      </c>
      <c r="F42" s="27" t="s">
        <v>97</v>
      </c>
      <c r="G42" s="30">
        <v>41486</v>
      </c>
      <c r="H42" s="31"/>
      <c r="I42" s="32">
        <v>23700.94</v>
      </c>
      <c r="J42" s="32">
        <v>23700.94</v>
      </c>
      <c r="K42" s="32"/>
      <c r="L42" s="32"/>
      <c r="M42" s="33"/>
      <c r="N42" s="34">
        <v>0</v>
      </c>
      <c r="O42" s="35" t="s">
        <v>942</v>
      </c>
      <c r="P42" s="36"/>
      <c r="Q42" s="37"/>
      <c r="R42" s="38"/>
      <c r="S42" s="39"/>
      <c r="T42" s="39"/>
      <c r="U42" s="39"/>
      <c r="V42" s="40">
        <v>50</v>
      </c>
      <c r="W42" s="41">
        <f t="shared" si="1"/>
        <v>600</v>
      </c>
      <c r="X42" s="41">
        <v>0</v>
      </c>
      <c r="Y42" s="41">
        <f t="shared" si="2"/>
        <v>65</v>
      </c>
      <c r="Z42" s="41">
        <f t="shared" si="3"/>
        <v>12</v>
      </c>
      <c r="AA42" s="41">
        <f t="shared" si="4"/>
        <v>535</v>
      </c>
      <c r="AB42" s="42">
        <f t="shared" si="5"/>
        <v>0</v>
      </c>
      <c r="AC42" s="42">
        <v>0</v>
      </c>
      <c r="AD42" s="43">
        <v>0</v>
      </c>
      <c r="AE42" s="42">
        <f t="shared" si="6"/>
        <v>0</v>
      </c>
      <c r="AF42" s="44">
        <v>0</v>
      </c>
      <c r="AG42" s="41">
        <v>0</v>
      </c>
      <c r="AH42" s="44">
        <v>0</v>
      </c>
      <c r="AI42" s="44">
        <f t="shared" si="7"/>
        <v>0</v>
      </c>
      <c r="AJ42" s="44">
        <f t="shared" si="8"/>
        <v>0</v>
      </c>
      <c r="AK42" s="44">
        <f t="shared" si="0"/>
        <v>0</v>
      </c>
      <c r="AL42" s="41" t="str">
        <f t="shared" si="9"/>
        <v>Nusidėvėjęs</v>
      </c>
      <c r="AM42" s="45" t="s">
        <v>944</v>
      </c>
      <c r="AN42" s="46">
        <f t="shared" si="10"/>
        <v>0</v>
      </c>
      <c r="AO42" s="47" t="s">
        <v>98</v>
      </c>
      <c r="AP42" s="47">
        <v>50</v>
      </c>
      <c r="AQ42" s="48">
        <f t="shared" si="11"/>
        <v>2013</v>
      </c>
      <c r="AR42" s="47"/>
      <c r="AS42" s="47"/>
      <c r="AT42" s="47"/>
    </row>
    <row r="43" spans="1:46" ht="15" customHeight="1" x14ac:dyDescent="0.25">
      <c r="A43" s="10"/>
      <c r="B43" s="26">
        <v>40</v>
      </c>
      <c r="C43" s="27" t="s">
        <v>149</v>
      </c>
      <c r="D43" s="28" t="s">
        <v>150</v>
      </c>
      <c r="E43" s="29" t="s">
        <v>93</v>
      </c>
      <c r="F43" s="27" t="s">
        <v>97</v>
      </c>
      <c r="G43" s="30">
        <v>41486</v>
      </c>
      <c r="H43" s="31"/>
      <c r="I43" s="32">
        <v>2178.35</v>
      </c>
      <c r="J43" s="32">
        <v>2178.35</v>
      </c>
      <c r="K43" s="32"/>
      <c r="L43" s="32"/>
      <c r="M43" s="33"/>
      <c r="N43" s="34">
        <v>0</v>
      </c>
      <c r="O43" s="35" t="s">
        <v>942</v>
      </c>
      <c r="P43" s="36"/>
      <c r="Q43" s="37"/>
      <c r="R43" s="38"/>
      <c r="S43" s="39"/>
      <c r="T43" s="39"/>
      <c r="U43" s="39"/>
      <c r="V43" s="40">
        <v>50</v>
      </c>
      <c r="W43" s="41">
        <f t="shared" si="1"/>
        <v>600</v>
      </c>
      <c r="X43" s="41">
        <v>0</v>
      </c>
      <c r="Y43" s="41">
        <f t="shared" si="2"/>
        <v>65</v>
      </c>
      <c r="Z43" s="41">
        <f t="shared" si="3"/>
        <v>12</v>
      </c>
      <c r="AA43" s="41">
        <f t="shared" si="4"/>
        <v>535</v>
      </c>
      <c r="AB43" s="42">
        <f t="shared" si="5"/>
        <v>0</v>
      </c>
      <c r="AC43" s="42">
        <v>0</v>
      </c>
      <c r="AD43" s="43">
        <v>0</v>
      </c>
      <c r="AE43" s="42">
        <f t="shared" si="6"/>
        <v>0</v>
      </c>
      <c r="AF43" s="44">
        <v>0</v>
      </c>
      <c r="AG43" s="41">
        <v>0</v>
      </c>
      <c r="AH43" s="44">
        <v>0</v>
      </c>
      <c r="AI43" s="44">
        <f t="shared" si="7"/>
        <v>0</v>
      </c>
      <c r="AJ43" s="44">
        <f t="shared" si="8"/>
        <v>0</v>
      </c>
      <c r="AK43" s="44">
        <f t="shared" si="0"/>
        <v>0</v>
      </c>
      <c r="AL43" s="41" t="str">
        <f t="shared" si="9"/>
        <v>Nusidėvėjęs</v>
      </c>
      <c r="AM43" s="45" t="s">
        <v>944</v>
      </c>
      <c r="AN43" s="46">
        <f t="shared" si="10"/>
        <v>0</v>
      </c>
      <c r="AO43" s="47" t="s">
        <v>98</v>
      </c>
      <c r="AP43" s="47">
        <v>50</v>
      </c>
      <c r="AQ43" s="48">
        <f t="shared" si="11"/>
        <v>2013</v>
      </c>
      <c r="AR43" s="47"/>
      <c r="AS43" s="47"/>
      <c r="AT43" s="47"/>
    </row>
    <row r="44" spans="1:46" ht="15" customHeight="1" x14ac:dyDescent="0.25">
      <c r="A44" s="10"/>
      <c r="B44" s="26">
        <v>41</v>
      </c>
      <c r="C44" s="27" t="s">
        <v>151</v>
      </c>
      <c r="D44" s="28" t="s">
        <v>152</v>
      </c>
      <c r="E44" s="29" t="s">
        <v>93</v>
      </c>
      <c r="F44" s="27" t="s">
        <v>97</v>
      </c>
      <c r="G44" s="30">
        <v>41486</v>
      </c>
      <c r="H44" s="31"/>
      <c r="I44" s="32">
        <v>9194.11</v>
      </c>
      <c r="J44" s="32">
        <v>9194.11</v>
      </c>
      <c r="K44" s="32"/>
      <c r="L44" s="32"/>
      <c r="M44" s="33"/>
      <c r="N44" s="34">
        <v>0</v>
      </c>
      <c r="O44" s="35" t="s">
        <v>942</v>
      </c>
      <c r="P44" s="36"/>
      <c r="Q44" s="37"/>
      <c r="R44" s="38"/>
      <c r="S44" s="39"/>
      <c r="T44" s="39"/>
      <c r="U44" s="39"/>
      <c r="V44" s="40">
        <v>50</v>
      </c>
      <c r="W44" s="41">
        <f t="shared" si="1"/>
        <v>600</v>
      </c>
      <c r="X44" s="41">
        <v>0</v>
      </c>
      <c r="Y44" s="41">
        <f t="shared" si="2"/>
        <v>65</v>
      </c>
      <c r="Z44" s="41">
        <f t="shared" si="3"/>
        <v>12</v>
      </c>
      <c r="AA44" s="41">
        <f t="shared" si="4"/>
        <v>535</v>
      </c>
      <c r="AB44" s="42">
        <f t="shared" si="5"/>
        <v>0</v>
      </c>
      <c r="AC44" s="42">
        <v>0</v>
      </c>
      <c r="AD44" s="43">
        <v>0</v>
      </c>
      <c r="AE44" s="42">
        <f t="shared" si="6"/>
        <v>0</v>
      </c>
      <c r="AF44" s="44">
        <v>0</v>
      </c>
      <c r="AG44" s="41">
        <v>0</v>
      </c>
      <c r="AH44" s="44">
        <v>0</v>
      </c>
      <c r="AI44" s="44">
        <f t="shared" si="7"/>
        <v>0</v>
      </c>
      <c r="AJ44" s="44">
        <f t="shared" si="8"/>
        <v>0</v>
      </c>
      <c r="AK44" s="44">
        <f t="shared" si="0"/>
        <v>0</v>
      </c>
      <c r="AL44" s="41" t="str">
        <f t="shared" si="9"/>
        <v>Nusidėvėjęs</v>
      </c>
      <c r="AM44" s="45" t="s">
        <v>944</v>
      </c>
      <c r="AN44" s="46">
        <f t="shared" si="10"/>
        <v>0</v>
      </c>
      <c r="AO44" s="47" t="s">
        <v>98</v>
      </c>
      <c r="AP44" s="47">
        <v>50</v>
      </c>
      <c r="AQ44" s="48">
        <f>+YEAR(G44)</f>
        <v>2013</v>
      </c>
      <c r="AR44" s="47"/>
      <c r="AS44" s="47"/>
      <c r="AT44" s="47"/>
    </row>
    <row r="45" spans="1:46" ht="15" customHeight="1" x14ac:dyDescent="0.25">
      <c r="A45" s="10"/>
      <c r="B45" s="26">
        <v>42</v>
      </c>
      <c r="C45" s="27" t="s">
        <v>153</v>
      </c>
      <c r="D45" s="28" t="s">
        <v>154</v>
      </c>
      <c r="E45" s="29" t="s">
        <v>93</v>
      </c>
      <c r="F45" s="27" t="s">
        <v>97</v>
      </c>
      <c r="G45" s="30">
        <v>41486</v>
      </c>
      <c r="H45" s="31"/>
      <c r="I45" s="32">
        <v>11768.19</v>
      </c>
      <c r="J45" s="32">
        <v>11768.19</v>
      </c>
      <c r="K45" s="32"/>
      <c r="L45" s="32"/>
      <c r="M45" s="33"/>
      <c r="N45" s="34">
        <v>0</v>
      </c>
      <c r="O45" s="35" t="s">
        <v>942</v>
      </c>
      <c r="P45" s="36"/>
      <c r="Q45" s="37"/>
      <c r="R45" s="38"/>
      <c r="S45" s="39"/>
      <c r="T45" s="39"/>
      <c r="U45" s="39"/>
      <c r="V45" s="40">
        <v>50</v>
      </c>
      <c r="W45" s="41">
        <f t="shared" si="1"/>
        <v>600</v>
      </c>
      <c r="X45" s="41">
        <v>0</v>
      </c>
      <c r="Y45" s="41">
        <f t="shared" si="2"/>
        <v>65</v>
      </c>
      <c r="Z45" s="41">
        <f t="shared" si="3"/>
        <v>12</v>
      </c>
      <c r="AA45" s="41">
        <f t="shared" si="4"/>
        <v>535</v>
      </c>
      <c r="AB45" s="42">
        <f t="shared" si="5"/>
        <v>0</v>
      </c>
      <c r="AC45" s="42">
        <v>0</v>
      </c>
      <c r="AD45" s="43">
        <v>0</v>
      </c>
      <c r="AE45" s="42">
        <f t="shared" si="6"/>
        <v>0</v>
      </c>
      <c r="AF45" s="44">
        <v>0</v>
      </c>
      <c r="AG45" s="41">
        <v>0</v>
      </c>
      <c r="AH45" s="44">
        <v>0</v>
      </c>
      <c r="AI45" s="44">
        <f t="shared" si="7"/>
        <v>0</v>
      </c>
      <c r="AJ45" s="44">
        <f t="shared" si="8"/>
        <v>0</v>
      </c>
      <c r="AK45" s="44">
        <f t="shared" si="0"/>
        <v>0</v>
      </c>
      <c r="AL45" s="41" t="str">
        <f t="shared" si="9"/>
        <v>Nusidėvėjęs</v>
      </c>
      <c r="AM45" s="45" t="s">
        <v>944</v>
      </c>
      <c r="AN45" s="46">
        <f t="shared" si="10"/>
        <v>0</v>
      </c>
      <c r="AO45" s="47" t="s">
        <v>98</v>
      </c>
      <c r="AP45" s="47">
        <v>50</v>
      </c>
      <c r="AQ45" s="48">
        <f t="shared" ref="AQ45:AQ108" si="12">+YEAR(G45)</f>
        <v>2013</v>
      </c>
      <c r="AR45" s="47"/>
      <c r="AS45" s="47"/>
      <c r="AT45" s="47"/>
    </row>
    <row r="46" spans="1:46" ht="15" customHeight="1" x14ac:dyDescent="0.25">
      <c r="A46" s="10"/>
      <c r="B46" s="26">
        <v>43</v>
      </c>
      <c r="C46" s="27" t="s">
        <v>155</v>
      </c>
      <c r="D46" s="28" t="s">
        <v>156</v>
      </c>
      <c r="E46" s="29" t="s">
        <v>93</v>
      </c>
      <c r="F46" s="27" t="s">
        <v>97</v>
      </c>
      <c r="G46" s="30">
        <v>41486</v>
      </c>
      <c r="H46" s="31"/>
      <c r="I46" s="32">
        <v>1634.31</v>
      </c>
      <c r="J46" s="32">
        <v>1634.31</v>
      </c>
      <c r="K46" s="32"/>
      <c r="L46" s="32"/>
      <c r="M46" s="33"/>
      <c r="N46" s="34">
        <v>0</v>
      </c>
      <c r="O46" s="35" t="s">
        <v>942</v>
      </c>
      <c r="P46" s="36"/>
      <c r="Q46" s="37"/>
      <c r="R46" s="38"/>
      <c r="S46" s="39"/>
      <c r="T46" s="39"/>
      <c r="U46" s="39"/>
      <c r="V46" s="40">
        <v>50</v>
      </c>
      <c r="W46" s="41">
        <f t="shared" si="1"/>
        <v>600</v>
      </c>
      <c r="X46" s="41">
        <v>0</v>
      </c>
      <c r="Y46" s="41">
        <f t="shared" si="2"/>
        <v>65</v>
      </c>
      <c r="Z46" s="41">
        <f t="shared" si="3"/>
        <v>12</v>
      </c>
      <c r="AA46" s="41">
        <f t="shared" si="4"/>
        <v>535</v>
      </c>
      <c r="AB46" s="42">
        <f t="shared" si="5"/>
        <v>0</v>
      </c>
      <c r="AC46" s="42">
        <v>0</v>
      </c>
      <c r="AD46" s="43">
        <v>0</v>
      </c>
      <c r="AE46" s="42">
        <f t="shared" si="6"/>
        <v>0</v>
      </c>
      <c r="AF46" s="44">
        <v>0</v>
      </c>
      <c r="AG46" s="41">
        <v>0</v>
      </c>
      <c r="AH46" s="44">
        <v>0</v>
      </c>
      <c r="AI46" s="44">
        <f t="shared" si="7"/>
        <v>0</v>
      </c>
      <c r="AJ46" s="44">
        <f t="shared" si="8"/>
        <v>0</v>
      </c>
      <c r="AK46" s="44">
        <f t="shared" si="0"/>
        <v>0</v>
      </c>
      <c r="AL46" s="41" t="str">
        <f t="shared" si="9"/>
        <v>Nusidėvėjęs</v>
      </c>
      <c r="AM46" s="45" t="s">
        <v>944</v>
      </c>
      <c r="AN46" s="46">
        <f t="shared" si="10"/>
        <v>0</v>
      </c>
      <c r="AO46" s="47" t="s">
        <v>98</v>
      </c>
      <c r="AP46" s="47">
        <v>50</v>
      </c>
      <c r="AQ46" s="48">
        <f t="shared" si="12"/>
        <v>2013</v>
      </c>
      <c r="AR46" s="47"/>
      <c r="AS46" s="47"/>
      <c r="AT46" s="47"/>
    </row>
    <row r="47" spans="1:46" ht="15" customHeight="1" x14ac:dyDescent="0.25">
      <c r="A47" s="10"/>
      <c r="B47" s="26">
        <v>44</v>
      </c>
      <c r="C47" s="27" t="s">
        <v>157</v>
      </c>
      <c r="D47" s="28" t="s">
        <v>158</v>
      </c>
      <c r="E47" s="29" t="s">
        <v>93</v>
      </c>
      <c r="F47" s="27" t="s">
        <v>97</v>
      </c>
      <c r="G47" s="30">
        <v>41486</v>
      </c>
      <c r="H47" s="31"/>
      <c r="I47" s="32">
        <v>6474.42</v>
      </c>
      <c r="J47" s="32">
        <v>6474.42</v>
      </c>
      <c r="K47" s="32"/>
      <c r="L47" s="32"/>
      <c r="M47" s="33"/>
      <c r="N47" s="34">
        <v>0</v>
      </c>
      <c r="O47" s="35" t="s">
        <v>942</v>
      </c>
      <c r="P47" s="36"/>
      <c r="Q47" s="37"/>
      <c r="R47" s="38"/>
      <c r="S47" s="39"/>
      <c r="T47" s="39"/>
      <c r="U47" s="39"/>
      <c r="V47" s="40">
        <v>50</v>
      </c>
      <c r="W47" s="41">
        <f t="shared" si="1"/>
        <v>600</v>
      </c>
      <c r="X47" s="41">
        <v>0</v>
      </c>
      <c r="Y47" s="41">
        <f t="shared" si="2"/>
        <v>65</v>
      </c>
      <c r="Z47" s="41">
        <f t="shared" si="3"/>
        <v>12</v>
      </c>
      <c r="AA47" s="41">
        <f t="shared" si="4"/>
        <v>535</v>
      </c>
      <c r="AB47" s="42">
        <f t="shared" si="5"/>
        <v>0</v>
      </c>
      <c r="AC47" s="42">
        <v>0</v>
      </c>
      <c r="AD47" s="43">
        <v>0</v>
      </c>
      <c r="AE47" s="42">
        <f t="shared" si="6"/>
        <v>0</v>
      </c>
      <c r="AF47" s="44">
        <v>0</v>
      </c>
      <c r="AG47" s="41">
        <v>0</v>
      </c>
      <c r="AH47" s="44">
        <v>0</v>
      </c>
      <c r="AI47" s="44">
        <f t="shared" si="7"/>
        <v>0</v>
      </c>
      <c r="AJ47" s="44">
        <f t="shared" si="8"/>
        <v>0</v>
      </c>
      <c r="AK47" s="44">
        <f t="shared" si="0"/>
        <v>0</v>
      </c>
      <c r="AL47" s="41" t="str">
        <f t="shared" si="9"/>
        <v>Nusidėvėjęs</v>
      </c>
      <c r="AM47" s="45" t="s">
        <v>944</v>
      </c>
      <c r="AN47" s="46">
        <f t="shared" si="10"/>
        <v>0</v>
      </c>
      <c r="AO47" s="47" t="s">
        <v>98</v>
      </c>
      <c r="AP47" s="47">
        <v>50</v>
      </c>
      <c r="AQ47" s="48">
        <f t="shared" si="12"/>
        <v>2013</v>
      </c>
      <c r="AR47" s="47"/>
      <c r="AS47" s="47"/>
      <c r="AT47" s="47"/>
    </row>
    <row r="48" spans="1:46" ht="15" customHeight="1" x14ac:dyDescent="0.25">
      <c r="A48" s="10"/>
      <c r="B48" s="26">
        <v>45</v>
      </c>
      <c r="C48" s="27" t="s">
        <v>159</v>
      </c>
      <c r="D48" s="28" t="s">
        <v>160</v>
      </c>
      <c r="E48" s="29" t="s">
        <v>93</v>
      </c>
      <c r="F48" s="27" t="s">
        <v>107</v>
      </c>
      <c r="G48" s="30">
        <v>41486</v>
      </c>
      <c r="H48" s="31"/>
      <c r="I48" s="32">
        <v>3000.89</v>
      </c>
      <c r="J48" s="32">
        <v>3000.89</v>
      </c>
      <c r="K48" s="32"/>
      <c r="L48" s="32"/>
      <c r="M48" s="33"/>
      <c r="N48" s="34">
        <v>0</v>
      </c>
      <c r="O48" s="35" t="s">
        <v>942</v>
      </c>
      <c r="P48" s="36"/>
      <c r="Q48" s="37"/>
      <c r="R48" s="38"/>
      <c r="S48" s="39"/>
      <c r="T48" s="39"/>
      <c r="U48" s="39"/>
      <c r="V48" s="40">
        <v>50</v>
      </c>
      <c r="W48" s="41">
        <f t="shared" si="1"/>
        <v>600</v>
      </c>
      <c r="X48" s="41">
        <v>0</v>
      </c>
      <c r="Y48" s="41">
        <f t="shared" si="2"/>
        <v>65</v>
      </c>
      <c r="Z48" s="41">
        <f t="shared" si="3"/>
        <v>12</v>
      </c>
      <c r="AA48" s="41">
        <f t="shared" si="4"/>
        <v>535</v>
      </c>
      <c r="AB48" s="42">
        <f t="shared" si="5"/>
        <v>0</v>
      </c>
      <c r="AC48" s="42">
        <v>0</v>
      </c>
      <c r="AD48" s="43">
        <v>0</v>
      </c>
      <c r="AE48" s="42">
        <f t="shared" si="6"/>
        <v>0</v>
      </c>
      <c r="AF48" s="44">
        <v>0</v>
      </c>
      <c r="AG48" s="41">
        <v>0</v>
      </c>
      <c r="AH48" s="44">
        <v>0</v>
      </c>
      <c r="AI48" s="44">
        <f t="shared" si="7"/>
        <v>0</v>
      </c>
      <c r="AJ48" s="44">
        <f t="shared" si="8"/>
        <v>0</v>
      </c>
      <c r="AK48" s="44">
        <f t="shared" si="0"/>
        <v>0</v>
      </c>
      <c r="AL48" s="41" t="str">
        <f t="shared" si="9"/>
        <v>Nusidėvėjęs</v>
      </c>
      <c r="AM48" s="45" t="s">
        <v>944</v>
      </c>
      <c r="AN48" s="46">
        <f t="shared" si="10"/>
        <v>0</v>
      </c>
      <c r="AO48" s="47" t="s">
        <v>108</v>
      </c>
      <c r="AP48" s="47">
        <v>50</v>
      </c>
      <c r="AQ48" s="48">
        <f t="shared" si="12"/>
        <v>2013</v>
      </c>
      <c r="AR48" s="47"/>
      <c r="AS48" s="47"/>
      <c r="AT48" s="47"/>
    </row>
    <row r="49" spans="1:46" ht="15" customHeight="1" x14ac:dyDescent="0.25">
      <c r="A49" s="10"/>
      <c r="B49" s="26">
        <v>46</v>
      </c>
      <c r="C49" s="27" t="s">
        <v>161</v>
      </c>
      <c r="D49" s="28" t="s">
        <v>162</v>
      </c>
      <c r="E49" s="29" t="s">
        <v>93</v>
      </c>
      <c r="F49" s="27" t="s">
        <v>107</v>
      </c>
      <c r="G49" s="30">
        <v>41486</v>
      </c>
      <c r="H49" s="31"/>
      <c r="I49" s="32">
        <v>18066.72</v>
      </c>
      <c r="J49" s="32">
        <v>18066.72</v>
      </c>
      <c r="K49" s="32"/>
      <c r="L49" s="32"/>
      <c r="M49" s="33"/>
      <c r="N49" s="34">
        <v>0</v>
      </c>
      <c r="O49" s="35" t="s">
        <v>942</v>
      </c>
      <c r="P49" s="36"/>
      <c r="Q49" s="37"/>
      <c r="R49" s="38"/>
      <c r="S49" s="39"/>
      <c r="T49" s="39"/>
      <c r="U49" s="39"/>
      <c r="V49" s="40">
        <v>50</v>
      </c>
      <c r="W49" s="41">
        <f t="shared" si="1"/>
        <v>600</v>
      </c>
      <c r="X49" s="41">
        <v>0</v>
      </c>
      <c r="Y49" s="41">
        <f t="shared" si="2"/>
        <v>65</v>
      </c>
      <c r="Z49" s="41">
        <f t="shared" si="3"/>
        <v>12</v>
      </c>
      <c r="AA49" s="41">
        <f t="shared" si="4"/>
        <v>535</v>
      </c>
      <c r="AB49" s="42">
        <f t="shared" si="5"/>
        <v>0</v>
      </c>
      <c r="AC49" s="42">
        <v>0</v>
      </c>
      <c r="AD49" s="43">
        <v>0</v>
      </c>
      <c r="AE49" s="42">
        <f t="shared" si="6"/>
        <v>0</v>
      </c>
      <c r="AF49" s="44">
        <v>0</v>
      </c>
      <c r="AG49" s="41">
        <v>0</v>
      </c>
      <c r="AH49" s="44">
        <v>0</v>
      </c>
      <c r="AI49" s="44">
        <f t="shared" si="7"/>
        <v>0</v>
      </c>
      <c r="AJ49" s="44">
        <f t="shared" si="8"/>
        <v>0</v>
      </c>
      <c r="AK49" s="44">
        <f t="shared" si="0"/>
        <v>0</v>
      </c>
      <c r="AL49" s="41" t="str">
        <f t="shared" si="9"/>
        <v>Nusidėvėjęs</v>
      </c>
      <c r="AM49" s="45" t="s">
        <v>944</v>
      </c>
      <c r="AN49" s="46">
        <f t="shared" si="10"/>
        <v>0</v>
      </c>
      <c r="AO49" s="47" t="s">
        <v>108</v>
      </c>
      <c r="AP49" s="47">
        <v>50</v>
      </c>
      <c r="AQ49" s="48">
        <f t="shared" si="12"/>
        <v>2013</v>
      </c>
      <c r="AR49" s="47"/>
      <c r="AS49" s="47"/>
      <c r="AT49" s="47"/>
    </row>
    <row r="50" spans="1:46" ht="15" customHeight="1" x14ac:dyDescent="0.25">
      <c r="A50" s="10"/>
      <c r="B50" s="26">
        <v>47</v>
      </c>
      <c r="C50" s="27" t="s">
        <v>163</v>
      </c>
      <c r="D50" s="56" t="s">
        <v>164</v>
      </c>
      <c r="E50" s="29" t="s">
        <v>93</v>
      </c>
      <c r="F50" s="27" t="s">
        <v>107</v>
      </c>
      <c r="G50" s="30">
        <v>41486</v>
      </c>
      <c r="H50" s="31"/>
      <c r="I50" s="32">
        <v>26307.1</v>
      </c>
      <c r="J50" s="32">
        <v>26307.1</v>
      </c>
      <c r="K50" s="32"/>
      <c r="L50" s="32"/>
      <c r="M50" s="33"/>
      <c r="N50" s="34">
        <v>0</v>
      </c>
      <c r="O50" s="35" t="s">
        <v>942</v>
      </c>
      <c r="P50" s="36"/>
      <c r="Q50" s="37"/>
      <c r="R50" s="38"/>
      <c r="S50" s="39"/>
      <c r="T50" s="39"/>
      <c r="U50" s="39"/>
      <c r="V50" s="40">
        <v>50</v>
      </c>
      <c r="W50" s="41">
        <f t="shared" si="1"/>
        <v>600</v>
      </c>
      <c r="X50" s="41">
        <v>0</v>
      </c>
      <c r="Y50" s="41">
        <f t="shared" si="2"/>
        <v>65</v>
      </c>
      <c r="Z50" s="41">
        <f t="shared" si="3"/>
        <v>12</v>
      </c>
      <c r="AA50" s="41">
        <f t="shared" si="4"/>
        <v>535</v>
      </c>
      <c r="AB50" s="42">
        <f t="shared" si="5"/>
        <v>0</v>
      </c>
      <c r="AC50" s="42">
        <v>0</v>
      </c>
      <c r="AD50" s="43">
        <v>0</v>
      </c>
      <c r="AE50" s="42">
        <f t="shared" si="6"/>
        <v>0</v>
      </c>
      <c r="AF50" s="44">
        <v>0</v>
      </c>
      <c r="AG50" s="41">
        <v>0</v>
      </c>
      <c r="AH50" s="44">
        <v>0</v>
      </c>
      <c r="AI50" s="44">
        <f t="shared" si="7"/>
        <v>0</v>
      </c>
      <c r="AJ50" s="44">
        <f t="shared" si="8"/>
        <v>0</v>
      </c>
      <c r="AK50" s="44">
        <f t="shared" si="0"/>
        <v>0</v>
      </c>
      <c r="AL50" s="41" t="str">
        <f t="shared" si="9"/>
        <v>Nusidėvėjęs</v>
      </c>
      <c r="AM50" s="45" t="s">
        <v>944</v>
      </c>
      <c r="AN50" s="46">
        <f t="shared" si="10"/>
        <v>0</v>
      </c>
      <c r="AO50" s="47" t="s">
        <v>108</v>
      </c>
      <c r="AP50" s="47">
        <v>50</v>
      </c>
      <c r="AQ50" s="48">
        <f t="shared" si="12"/>
        <v>2013</v>
      </c>
      <c r="AR50" s="47"/>
      <c r="AS50" s="47"/>
      <c r="AT50" s="47"/>
    </row>
    <row r="51" spans="1:46" x14ac:dyDescent="0.25">
      <c r="A51" s="10"/>
      <c r="B51" s="26">
        <v>48</v>
      </c>
      <c r="C51" s="27" t="s">
        <v>165</v>
      </c>
      <c r="D51" s="56" t="s">
        <v>166</v>
      </c>
      <c r="E51" s="29" t="s">
        <v>93</v>
      </c>
      <c r="F51" s="27" t="s">
        <v>107</v>
      </c>
      <c r="G51" s="30">
        <v>41486</v>
      </c>
      <c r="H51" s="31"/>
      <c r="I51" s="32">
        <v>2910.26</v>
      </c>
      <c r="J51" s="32">
        <v>2910.26</v>
      </c>
      <c r="K51" s="32"/>
      <c r="L51" s="32"/>
      <c r="M51" s="33"/>
      <c r="N51" s="34">
        <v>0</v>
      </c>
      <c r="O51" s="35" t="s">
        <v>942</v>
      </c>
      <c r="P51" s="36"/>
      <c r="Q51" s="37"/>
      <c r="R51" s="38"/>
      <c r="S51" s="39"/>
      <c r="T51" s="39"/>
      <c r="U51" s="39"/>
      <c r="V51" s="40">
        <v>50</v>
      </c>
      <c r="W51" s="41">
        <f t="shared" si="1"/>
        <v>600</v>
      </c>
      <c r="X51" s="41">
        <v>0</v>
      </c>
      <c r="Y51" s="41">
        <f t="shared" si="2"/>
        <v>65</v>
      </c>
      <c r="Z51" s="41">
        <f t="shared" si="3"/>
        <v>12</v>
      </c>
      <c r="AA51" s="41">
        <f t="shared" si="4"/>
        <v>535</v>
      </c>
      <c r="AB51" s="42">
        <f t="shared" si="5"/>
        <v>0</v>
      </c>
      <c r="AC51" s="42">
        <v>0</v>
      </c>
      <c r="AD51" s="43">
        <v>0</v>
      </c>
      <c r="AE51" s="42">
        <f t="shared" si="6"/>
        <v>0</v>
      </c>
      <c r="AF51" s="44">
        <v>0</v>
      </c>
      <c r="AG51" s="41">
        <v>0</v>
      </c>
      <c r="AH51" s="44">
        <v>0</v>
      </c>
      <c r="AI51" s="44">
        <f t="shared" si="7"/>
        <v>0</v>
      </c>
      <c r="AJ51" s="44">
        <f t="shared" si="8"/>
        <v>0</v>
      </c>
      <c r="AK51" s="44">
        <f t="shared" si="0"/>
        <v>0</v>
      </c>
      <c r="AL51" s="41" t="str">
        <f t="shared" si="9"/>
        <v>Nusidėvėjęs</v>
      </c>
      <c r="AM51" s="45" t="s">
        <v>944</v>
      </c>
      <c r="AN51" s="46">
        <f t="shared" si="10"/>
        <v>0</v>
      </c>
      <c r="AO51" s="47" t="s">
        <v>108</v>
      </c>
      <c r="AP51" s="47">
        <v>50</v>
      </c>
      <c r="AQ51" s="48">
        <f t="shared" si="12"/>
        <v>2013</v>
      </c>
      <c r="AR51" s="47"/>
      <c r="AS51" s="47"/>
      <c r="AT51" s="47"/>
    </row>
    <row r="52" spans="1:46" ht="15" customHeight="1" x14ac:dyDescent="0.25">
      <c r="A52" s="10"/>
      <c r="B52" s="26">
        <v>49</v>
      </c>
      <c r="C52" s="27" t="s">
        <v>167</v>
      </c>
      <c r="D52" s="56" t="s">
        <v>168</v>
      </c>
      <c r="E52" s="29" t="s">
        <v>93</v>
      </c>
      <c r="F52" s="27" t="s">
        <v>107</v>
      </c>
      <c r="G52" s="30">
        <v>41486</v>
      </c>
      <c r="H52" s="31"/>
      <c r="I52" s="32">
        <v>42970.58</v>
      </c>
      <c r="J52" s="32">
        <v>42970.58</v>
      </c>
      <c r="K52" s="32"/>
      <c r="L52" s="32"/>
      <c r="M52" s="33"/>
      <c r="N52" s="34">
        <v>0</v>
      </c>
      <c r="O52" s="35" t="s">
        <v>942</v>
      </c>
      <c r="P52" s="36"/>
      <c r="Q52" s="37"/>
      <c r="R52" s="38"/>
      <c r="S52" s="39"/>
      <c r="T52" s="39"/>
      <c r="U52" s="39"/>
      <c r="V52" s="40">
        <v>50</v>
      </c>
      <c r="W52" s="41">
        <f t="shared" si="1"/>
        <v>600</v>
      </c>
      <c r="X52" s="41">
        <v>0</v>
      </c>
      <c r="Y52" s="41">
        <f t="shared" si="2"/>
        <v>65</v>
      </c>
      <c r="Z52" s="41">
        <f t="shared" si="3"/>
        <v>12</v>
      </c>
      <c r="AA52" s="41">
        <f t="shared" si="4"/>
        <v>535</v>
      </c>
      <c r="AB52" s="42">
        <f t="shared" si="5"/>
        <v>0</v>
      </c>
      <c r="AC52" s="42">
        <v>0</v>
      </c>
      <c r="AD52" s="43">
        <v>0</v>
      </c>
      <c r="AE52" s="42">
        <f t="shared" si="6"/>
        <v>0</v>
      </c>
      <c r="AF52" s="44">
        <v>0</v>
      </c>
      <c r="AG52" s="41">
        <v>0</v>
      </c>
      <c r="AH52" s="44">
        <v>0</v>
      </c>
      <c r="AI52" s="44">
        <f t="shared" si="7"/>
        <v>0</v>
      </c>
      <c r="AJ52" s="44">
        <f t="shared" si="8"/>
        <v>0</v>
      </c>
      <c r="AK52" s="44">
        <f t="shared" si="0"/>
        <v>0</v>
      </c>
      <c r="AL52" s="41" t="str">
        <f t="shared" si="9"/>
        <v>Nusidėvėjęs</v>
      </c>
      <c r="AM52" s="45" t="s">
        <v>944</v>
      </c>
      <c r="AN52" s="46">
        <f t="shared" si="10"/>
        <v>0</v>
      </c>
      <c r="AO52" s="47" t="s">
        <v>108</v>
      </c>
      <c r="AP52" s="47">
        <v>50</v>
      </c>
      <c r="AQ52" s="48">
        <f t="shared" si="12"/>
        <v>2013</v>
      </c>
      <c r="AR52" s="47"/>
      <c r="AS52" s="47"/>
      <c r="AT52" s="47"/>
    </row>
    <row r="53" spans="1:46" x14ac:dyDescent="0.25">
      <c r="A53" s="10"/>
      <c r="B53" s="26">
        <v>50</v>
      </c>
      <c r="C53" s="27" t="s">
        <v>169</v>
      </c>
      <c r="D53" s="56" t="s">
        <v>170</v>
      </c>
      <c r="E53" s="29" t="s">
        <v>93</v>
      </c>
      <c r="F53" s="27" t="s">
        <v>107</v>
      </c>
      <c r="G53" s="30">
        <v>41486</v>
      </c>
      <c r="H53" s="31"/>
      <c r="I53" s="32">
        <v>1989.39</v>
      </c>
      <c r="J53" s="32">
        <v>1989.39</v>
      </c>
      <c r="K53" s="32"/>
      <c r="L53" s="32"/>
      <c r="M53" s="33"/>
      <c r="N53" s="34">
        <v>0</v>
      </c>
      <c r="O53" s="35" t="s">
        <v>942</v>
      </c>
      <c r="P53" s="36"/>
      <c r="Q53" s="37"/>
      <c r="R53" s="38"/>
      <c r="S53" s="39"/>
      <c r="T53" s="39"/>
      <c r="U53" s="39"/>
      <c r="V53" s="40">
        <v>50</v>
      </c>
      <c r="W53" s="41">
        <f t="shared" si="1"/>
        <v>600</v>
      </c>
      <c r="X53" s="41">
        <v>0</v>
      </c>
      <c r="Y53" s="41">
        <f t="shared" si="2"/>
        <v>65</v>
      </c>
      <c r="Z53" s="41">
        <f t="shared" si="3"/>
        <v>12</v>
      </c>
      <c r="AA53" s="41">
        <f t="shared" si="4"/>
        <v>535</v>
      </c>
      <c r="AB53" s="42">
        <f t="shared" si="5"/>
        <v>0</v>
      </c>
      <c r="AC53" s="42">
        <v>0</v>
      </c>
      <c r="AD53" s="43">
        <v>0</v>
      </c>
      <c r="AE53" s="42">
        <f t="shared" si="6"/>
        <v>0</v>
      </c>
      <c r="AF53" s="44">
        <v>0</v>
      </c>
      <c r="AG53" s="41">
        <v>0</v>
      </c>
      <c r="AH53" s="44">
        <v>0</v>
      </c>
      <c r="AI53" s="44">
        <f t="shared" si="7"/>
        <v>0</v>
      </c>
      <c r="AJ53" s="44">
        <f t="shared" si="8"/>
        <v>0</v>
      </c>
      <c r="AK53" s="44">
        <f t="shared" si="0"/>
        <v>0</v>
      </c>
      <c r="AL53" s="41" t="str">
        <f t="shared" si="9"/>
        <v>Nusidėvėjęs</v>
      </c>
      <c r="AM53" s="45" t="s">
        <v>944</v>
      </c>
      <c r="AN53" s="46">
        <f t="shared" si="10"/>
        <v>0</v>
      </c>
      <c r="AO53" s="47" t="s">
        <v>108</v>
      </c>
      <c r="AP53" s="47">
        <v>50</v>
      </c>
      <c r="AQ53" s="48">
        <f t="shared" si="12"/>
        <v>2013</v>
      </c>
      <c r="AR53" s="47"/>
      <c r="AS53" s="47"/>
      <c r="AT53" s="47"/>
    </row>
    <row r="54" spans="1:46" ht="15" customHeight="1" x14ac:dyDescent="0.25">
      <c r="A54" s="10"/>
      <c r="B54" s="26">
        <v>51</v>
      </c>
      <c r="C54" s="27" t="s">
        <v>171</v>
      </c>
      <c r="D54" s="56" t="s">
        <v>172</v>
      </c>
      <c r="E54" s="29" t="s">
        <v>93</v>
      </c>
      <c r="F54" s="27" t="s">
        <v>107</v>
      </c>
      <c r="G54" s="30">
        <v>41486</v>
      </c>
      <c r="H54" s="31"/>
      <c r="I54" s="32">
        <v>8858.69</v>
      </c>
      <c r="J54" s="32">
        <v>8858.69</v>
      </c>
      <c r="K54" s="32"/>
      <c r="L54" s="32"/>
      <c r="M54" s="33"/>
      <c r="N54" s="34">
        <v>0</v>
      </c>
      <c r="O54" s="35" t="s">
        <v>942</v>
      </c>
      <c r="P54" s="36"/>
      <c r="Q54" s="37"/>
      <c r="R54" s="38"/>
      <c r="S54" s="39"/>
      <c r="T54" s="39"/>
      <c r="U54" s="39"/>
      <c r="V54" s="40">
        <v>50</v>
      </c>
      <c r="W54" s="41">
        <f t="shared" si="1"/>
        <v>600</v>
      </c>
      <c r="X54" s="41">
        <v>0</v>
      </c>
      <c r="Y54" s="41">
        <f t="shared" si="2"/>
        <v>65</v>
      </c>
      <c r="Z54" s="41">
        <f t="shared" si="3"/>
        <v>12</v>
      </c>
      <c r="AA54" s="41">
        <f t="shared" si="4"/>
        <v>535</v>
      </c>
      <c r="AB54" s="42">
        <f t="shared" si="5"/>
        <v>0</v>
      </c>
      <c r="AC54" s="42">
        <v>0</v>
      </c>
      <c r="AD54" s="43">
        <v>0</v>
      </c>
      <c r="AE54" s="42">
        <f t="shared" si="6"/>
        <v>0</v>
      </c>
      <c r="AF54" s="44">
        <v>0</v>
      </c>
      <c r="AG54" s="41">
        <v>0</v>
      </c>
      <c r="AH54" s="44">
        <v>0</v>
      </c>
      <c r="AI54" s="44">
        <f t="shared" si="7"/>
        <v>0</v>
      </c>
      <c r="AJ54" s="44">
        <f t="shared" si="8"/>
        <v>0</v>
      </c>
      <c r="AK54" s="44">
        <f t="shared" si="0"/>
        <v>0</v>
      </c>
      <c r="AL54" s="41" t="str">
        <f t="shared" si="9"/>
        <v>Nusidėvėjęs</v>
      </c>
      <c r="AM54" s="45" t="s">
        <v>944</v>
      </c>
      <c r="AN54" s="46">
        <f t="shared" si="10"/>
        <v>0</v>
      </c>
      <c r="AO54" s="47" t="s">
        <v>108</v>
      </c>
      <c r="AP54" s="47">
        <v>50</v>
      </c>
      <c r="AQ54" s="48">
        <f t="shared" si="12"/>
        <v>2013</v>
      </c>
      <c r="AR54" s="47"/>
      <c r="AS54" s="47"/>
      <c r="AT54" s="47"/>
    </row>
    <row r="55" spans="1:46" ht="15" customHeight="1" x14ac:dyDescent="0.25">
      <c r="A55" s="10"/>
      <c r="B55" s="26">
        <v>52</v>
      </c>
      <c r="C55" s="27" t="s">
        <v>173</v>
      </c>
      <c r="D55" s="56" t="s">
        <v>174</v>
      </c>
      <c r="E55" s="29" t="s">
        <v>93</v>
      </c>
      <c r="F55" s="27" t="s">
        <v>97</v>
      </c>
      <c r="G55" s="30">
        <v>41486</v>
      </c>
      <c r="H55" s="31"/>
      <c r="I55" s="32">
        <v>107302.19</v>
      </c>
      <c r="J55" s="32">
        <v>107302.19</v>
      </c>
      <c r="K55" s="32"/>
      <c r="L55" s="32"/>
      <c r="M55" s="33"/>
      <c r="N55" s="34">
        <v>0</v>
      </c>
      <c r="O55" s="35" t="s">
        <v>942</v>
      </c>
      <c r="P55" s="36"/>
      <c r="Q55" s="37"/>
      <c r="R55" s="38"/>
      <c r="S55" s="39"/>
      <c r="T55" s="39"/>
      <c r="U55" s="39"/>
      <c r="V55" s="40">
        <v>50</v>
      </c>
      <c r="W55" s="41">
        <f t="shared" si="1"/>
        <v>600</v>
      </c>
      <c r="X55" s="41">
        <v>0</v>
      </c>
      <c r="Y55" s="41">
        <f t="shared" si="2"/>
        <v>65</v>
      </c>
      <c r="Z55" s="41">
        <f t="shared" si="3"/>
        <v>12</v>
      </c>
      <c r="AA55" s="41">
        <f t="shared" si="4"/>
        <v>535</v>
      </c>
      <c r="AB55" s="42">
        <f t="shared" si="5"/>
        <v>0</v>
      </c>
      <c r="AC55" s="42">
        <v>0</v>
      </c>
      <c r="AD55" s="43">
        <v>0</v>
      </c>
      <c r="AE55" s="42">
        <f t="shared" si="6"/>
        <v>0</v>
      </c>
      <c r="AF55" s="44">
        <v>0</v>
      </c>
      <c r="AG55" s="41">
        <v>0</v>
      </c>
      <c r="AH55" s="44">
        <v>0</v>
      </c>
      <c r="AI55" s="44">
        <f t="shared" si="7"/>
        <v>0</v>
      </c>
      <c r="AJ55" s="44">
        <f t="shared" si="8"/>
        <v>0</v>
      </c>
      <c r="AK55" s="44">
        <f t="shared" si="0"/>
        <v>0</v>
      </c>
      <c r="AL55" s="41" t="str">
        <f t="shared" si="9"/>
        <v>Nusidėvėjęs</v>
      </c>
      <c r="AM55" s="45" t="s">
        <v>944</v>
      </c>
      <c r="AN55" s="46">
        <f t="shared" si="10"/>
        <v>0</v>
      </c>
      <c r="AO55" s="47" t="s">
        <v>98</v>
      </c>
      <c r="AP55" s="47">
        <v>50</v>
      </c>
      <c r="AQ55" s="48">
        <f t="shared" si="12"/>
        <v>2013</v>
      </c>
      <c r="AR55" s="47"/>
      <c r="AS55" s="47"/>
      <c r="AT55" s="47"/>
    </row>
    <row r="56" spans="1:46" ht="15" customHeight="1" x14ac:dyDescent="0.25">
      <c r="A56" s="10"/>
      <c r="B56" s="26">
        <v>53</v>
      </c>
      <c r="C56" s="27" t="s">
        <v>175</v>
      </c>
      <c r="D56" s="28" t="s">
        <v>176</v>
      </c>
      <c r="E56" s="29" t="s">
        <v>93</v>
      </c>
      <c r="F56" s="27" t="s">
        <v>107</v>
      </c>
      <c r="G56" s="30">
        <v>41486</v>
      </c>
      <c r="H56" s="31"/>
      <c r="I56" s="32">
        <v>67001.8</v>
      </c>
      <c r="J56" s="32">
        <v>67001.8</v>
      </c>
      <c r="K56" s="32"/>
      <c r="L56" s="32"/>
      <c r="M56" s="33"/>
      <c r="N56" s="34">
        <v>0</v>
      </c>
      <c r="O56" s="35" t="s">
        <v>942</v>
      </c>
      <c r="P56" s="36"/>
      <c r="Q56" s="37"/>
      <c r="R56" s="38"/>
      <c r="S56" s="39"/>
      <c r="T56" s="39"/>
      <c r="U56" s="39"/>
      <c r="V56" s="40">
        <v>50</v>
      </c>
      <c r="W56" s="41">
        <f t="shared" si="1"/>
        <v>600</v>
      </c>
      <c r="X56" s="41">
        <v>0</v>
      </c>
      <c r="Y56" s="41">
        <f t="shared" si="2"/>
        <v>65</v>
      </c>
      <c r="Z56" s="41">
        <f t="shared" si="3"/>
        <v>12</v>
      </c>
      <c r="AA56" s="41">
        <f t="shared" si="4"/>
        <v>535</v>
      </c>
      <c r="AB56" s="42">
        <f t="shared" si="5"/>
        <v>0</v>
      </c>
      <c r="AC56" s="42">
        <v>0</v>
      </c>
      <c r="AD56" s="43">
        <v>0</v>
      </c>
      <c r="AE56" s="42">
        <f t="shared" si="6"/>
        <v>0</v>
      </c>
      <c r="AF56" s="44">
        <v>0</v>
      </c>
      <c r="AG56" s="41">
        <v>0</v>
      </c>
      <c r="AH56" s="44">
        <v>0</v>
      </c>
      <c r="AI56" s="44">
        <f t="shared" si="7"/>
        <v>0</v>
      </c>
      <c r="AJ56" s="44">
        <f t="shared" si="8"/>
        <v>0</v>
      </c>
      <c r="AK56" s="44">
        <f t="shared" si="0"/>
        <v>0</v>
      </c>
      <c r="AL56" s="41" t="str">
        <f t="shared" si="9"/>
        <v>Nusidėvėjęs</v>
      </c>
      <c r="AM56" s="45" t="s">
        <v>944</v>
      </c>
      <c r="AN56" s="46">
        <f t="shared" si="10"/>
        <v>0</v>
      </c>
      <c r="AO56" s="47" t="s">
        <v>108</v>
      </c>
      <c r="AP56" s="47">
        <v>50</v>
      </c>
      <c r="AQ56" s="48">
        <f t="shared" si="12"/>
        <v>2013</v>
      </c>
      <c r="AR56" s="47"/>
      <c r="AS56" s="47"/>
      <c r="AT56" s="47"/>
    </row>
    <row r="57" spans="1:46" ht="15" customHeight="1" x14ac:dyDescent="0.25">
      <c r="A57" s="10"/>
      <c r="B57" s="26">
        <v>54</v>
      </c>
      <c r="C57" s="27" t="s">
        <v>177</v>
      </c>
      <c r="D57" s="28" t="s">
        <v>178</v>
      </c>
      <c r="E57" s="29" t="s">
        <v>93</v>
      </c>
      <c r="F57" s="27" t="s">
        <v>107</v>
      </c>
      <c r="G57" s="30">
        <v>41486</v>
      </c>
      <c r="H57" s="31"/>
      <c r="I57" s="32">
        <v>44769.21</v>
      </c>
      <c r="J57" s="32">
        <v>44769.21</v>
      </c>
      <c r="K57" s="32"/>
      <c r="L57" s="32"/>
      <c r="M57" s="33"/>
      <c r="N57" s="34">
        <v>0</v>
      </c>
      <c r="O57" s="35" t="s">
        <v>942</v>
      </c>
      <c r="P57" s="36"/>
      <c r="Q57" s="37"/>
      <c r="R57" s="38"/>
      <c r="S57" s="39"/>
      <c r="T57" s="39"/>
      <c r="U57" s="39"/>
      <c r="V57" s="40">
        <v>50</v>
      </c>
      <c r="W57" s="41">
        <f t="shared" si="1"/>
        <v>600</v>
      </c>
      <c r="X57" s="41">
        <v>0</v>
      </c>
      <c r="Y57" s="41">
        <f t="shared" si="2"/>
        <v>65</v>
      </c>
      <c r="Z57" s="41">
        <f t="shared" si="3"/>
        <v>12</v>
      </c>
      <c r="AA57" s="41">
        <f t="shared" si="4"/>
        <v>535</v>
      </c>
      <c r="AB57" s="42">
        <f t="shared" si="5"/>
        <v>0</v>
      </c>
      <c r="AC57" s="42">
        <v>0</v>
      </c>
      <c r="AD57" s="43">
        <v>0</v>
      </c>
      <c r="AE57" s="42">
        <f t="shared" si="6"/>
        <v>0</v>
      </c>
      <c r="AF57" s="44">
        <v>0</v>
      </c>
      <c r="AG57" s="41">
        <v>0</v>
      </c>
      <c r="AH57" s="44">
        <v>0</v>
      </c>
      <c r="AI57" s="44">
        <f t="shared" si="7"/>
        <v>0</v>
      </c>
      <c r="AJ57" s="44">
        <f t="shared" si="8"/>
        <v>0</v>
      </c>
      <c r="AK57" s="44">
        <f t="shared" si="0"/>
        <v>0</v>
      </c>
      <c r="AL57" s="41" t="str">
        <f t="shared" si="9"/>
        <v>Nusidėvėjęs</v>
      </c>
      <c r="AM57" s="45" t="s">
        <v>944</v>
      </c>
      <c r="AN57" s="46">
        <f t="shared" si="10"/>
        <v>0</v>
      </c>
      <c r="AO57" s="47" t="s">
        <v>108</v>
      </c>
      <c r="AP57" s="47">
        <v>50</v>
      </c>
      <c r="AQ57" s="48">
        <f t="shared" si="12"/>
        <v>2013</v>
      </c>
      <c r="AR57" s="47"/>
      <c r="AS57" s="47"/>
      <c r="AT57" s="47"/>
    </row>
    <row r="58" spans="1:46" ht="15" customHeight="1" x14ac:dyDescent="0.25">
      <c r="A58" s="10"/>
      <c r="B58" s="26">
        <v>55</v>
      </c>
      <c r="C58" s="27" t="s">
        <v>179</v>
      </c>
      <c r="D58" s="28" t="s">
        <v>180</v>
      </c>
      <c r="E58" s="29" t="s">
        <v>93</v>
      </c>
      <c r="F58" s="27" t="s">
        <v>107</v>
      </c>
      <c r="G58" s="30">
        <v>41486</v>
      </c>
      <c r="H58" s="31"/>
      <c r="I58" s="32">
        <v>13465.99</v>
      </c>
      <c r="J58" s="32">
        <v>13465.99</v>
      </c>
      <c r="K58" s="32"/>
      <c r="L58" s="32"/>
      <c r="M58" s="33"/>
      <c r="N58" s="34">
        <v>0</v>
      </c>
      <c r="O58" s="35" t="s">
        <v>942</v>
      </c>
      <c r="P58" s="36"/>
      <c r="Q58" s="37"/>
      <c r="R58" s="38"/>
      <c r="S58" s="39"/>
      <c r="T58" s="39"/>
      <c r="U58" s="39"/>
      <c r="V58" s="40">
        <v>50</v>
      </c>
      <c r="W58" s="41">
        <f t="shared" si="1"/>
        <v>600</v>
      </c>
      <c r="X58" s="41">
        <v>0</v>
      </c>
      <c r="Y58" s="41">
        <f t="shared" si="2"/>
        <v>65</v>
      </c>
      <c r="Z58" s="41">
        <f t="shared" si="3"/>
        <v>12</v>
      </c>
      <c r="AA58" s="41">
        <f t="shared" si="4"/>
        <v>535</v>
      </c>
      <c r="AB58" s="42">
        <f t="shared" si="5"/>
        <v>0</v>
      </c>
      <c r="AC58" s="42">
        <v>0</v>
      </c>
      <c r="AD58" s="43">
        <v>0</v>
      </c>
      <c r="AE58" s="42">
        <f t="shared" si="6"/>
        <v>0</v>
      </c>
      <c r="AF58" s="44">
        <v>0</v>
      </c>
      <c r="AG58" s="41">
        <v>0</v>
      </c>
      <c r="AH58" s="44">
        <v>0</v>
      </c>
      <c r="AI58" s="44">
        <f t="shared" si="7"/>
        <v>0</v>
      </c>
      <c r="AJ58" s="44">
        <f t="shared" si="8"/>
        <v>0</v>
      </c>
      <c r="AK58" s="44">
        <f t="shared" si="0"/>
        <v>0</v>
      </c>
      <c r="AL58" s="41" t="str">
        <f t="shared" si="9"/>
        <v>Nusidėvėjęs</v>
      </c>
      <c r="AM58" s="45" t="s">
        <v>944</v>
      </c>
      <c r="AN58" s="46">
        <f t="shared" si="10"/>
        <v>0</v>
      </c>
      <c r="AO58" s="47" t="s">
        <v>108</v>
      </c>
      <c r="AP58" s="47">
        <v>50</v>
      </c>
      <c r="AQ58" s="48">
        <f t="shared" si="12"/>
        <v>2013</v>
      </c>
      <c r="AR58" s="47"/>
      <c r="AS58" s="47"/>
      <c r="AT58" s="47"/>
    </row>
    <row r="59" spans="1:46" ht="15" customHeight="1" x14ac:dyDescent="0.25">
      <c r="A59" s="10"/>
      <c r="B59" s="26">
        <v>56</v>
      </c>
      <c r="C59" s="27" t="s">
        <v>181</v>
      </c>
      <c r="D59" s="28" t="s">
        <v>182</v>
      </c>
      <c r="E59" s="29" t="s">
        <v>93</v>
      </c>
      <c r="F59" s="27" t="s">
        <v>107</v>
      </c>
      <c r="G59" s="30">
        <v>41486</v>
      </c>
      <c r="H59" s="31"/>
      <c r="I59" s="32">
        <v>22544.67</v>
      </c>
      <c r="J59" s="32">
        <v>22544.67</v>
      </c>
      <c r="K59" s="32"/>
      <c r="L59" s="32"/>
      <c r="M59" s="33"/>
      <c r="N59" s="34">
        <v>0</v>
      </c>
      <c r="O59" s="35" t="s">
        <v>942</v>
      </c>
      <c r="P59" s="36"/>
      <c r="Q59" s="37"/>
      <c r="R59" s="38"/>
      <c r="S59" s="39"/>
      <c r="T59" s="39"/>
      <c r="U59" s="39"/>
      <c r="V59" s="40">
        <v>50</v>
      </c>
      <c r="W59" s="41">
        <f t="shared" si="1"/>
        <v>600</v>
      </c>
      <c r="X59" s="41">
        <v>0</v>
      </c>
      <c r="Y59" s="41">
        <f t="shared" si="2"/>
        <v>65</v>
      </c>
      <c r="Z59" s="41">
        <f t="shared" si="3"/>
        <v>12</v>
      </c>
      <c r="AA59" s="41">
        <f t="shared" si="4"/>
        <v>535</v>
      </c>
      <c r="AB59" s="42">
        <f t="shared" si="5"/>
        <v>0</v>
      </c>
      <c r="AC59" s="42">
        <v>0</v>
      </c>
      <c r="AD59" s="43">
        <v>0</v>
      </c>
      <c r="AE59" s="42">
        <f t="shared" si="6"/>
        <v>0</v>
      </c>
      <c r="AF59" s="44">
        <v>0</v>
      </c>
      <c r="AG59" s="41">
        <v>0</v>
      </c>
      <c r="AH59" s="44">
        <v>0</v>
      </c>
      <c r="AI59" s="44">
        <f t="shared" si="7"/>
        <v>0</v>
      </c>
      <c r="AJ59" s="44">
        <f t="shared" si="8"/>
        <v>0</v>
      </c>
      <c r="AK59" s="44">
        <f t="shared" si="0"/>
        <v>0</v>
      </c>
      <c r="AL59" s="41" t="str">
        <f t="shared" si="9"/>
        <v>Nusidėvėjęs</v>
      </c>
      <c r="AM59" s="45" t="s">
        <v>944</v>
      </c>
      <c r="AN59" s="46">
        <f t="shared" si="10"/>
        <v>0</v>
      </c>
      <c r="AO59" s="47" t="s">
        <v>108</v>
      </c>
      <c r="AP59" s="47">
        <v>50</v>
      </c>
      <c r="AQ59" s="48">
        <f t="shared" si="12"/>
        <v>2013</v>
      </c>
      <c r="AR59" s="47"/>
      <c r="AS59" s="47"/>
      <c r="AT59" s="47"/>
    </row>
    <row r="60" spans="1:46" ht="15" customHeight="1" x14ac:dyDescent="0.25">
      <c r="A60" s="10"/>
      <c r="B60" s="26">
        <v>57</v>
      </c>
      <c r="C60" s="27" t="s">
        <v>183</v>
      </c>
      <c r="D60" s="28" t="s">
        <v>184</v>
      </c>
      <c r="E60" s="29" t="s">
        <v>93</v>
      </c>
      <c r="F60" s="27" t="s">
        <v>107</v>
      </c>
      <c r="G60" s="30">
        <v>41486</v>
      </c>
      <c r="H60" s="31"/>
      <c r="I60" s="32">
        <v>33077.74</v>
      </c>
      <c r="J60" s="32">
        <v>33077.74</v>
      </c>
      <c r="K60" s="32"/>
      <c r="L60" s="32"/>
      <c r="M60" s="33"/>
      <c r="N60" s="34">
        <v>0</v>
      </c>
      <c r="O60" s="35" t="s">
        <v>942</v>
      </c>
      <c r="P60" s="36"/>
      <c r="Q60" s="37"/>
      <c r="R60" s="38"/>
      <c r="S60" s="39"/>
      <c r="T60" s="39"/>
      <c r="U60" s="39"/>
      <c r="V60" s="40">
        <v>50</v>
      </c>
      <c r="W60" s="41">
        <f t="shared" si="1"/>
        <v>600</v>
      </c>
      <c r="X60" s="41">
        <v>0</v>
      </c>
      <c r="Y60" s="41">
        <f t="shared" si="2"/>
        <v>65</v>
      </c>
      <c r="Z60" s="41">
        <f t="shared" si="3"/>
        <v>12</v>
      </c>
      <c r="AA60" s="41">
        <f t="shared" si="4"/>
        <v>535</v>
      </c>
      <c r="AB60" s="42">
        <f t="shared" si="5"/>
        <v>0</v>
      </c>
      <c r="AC60" s="42">
        <v>0</v>
      </c>
      <c r="AD60" s="43">
        <v>0</v>
      </c>
      <c r="AE60" s="42">
        <f t="shared" si="6"/>
        <v>0</v>
      </c>
      <c r="AF60" s="44">
        <v>0</v>
      </c>
      <c r="AG60" s="41">
        <v>0</v>
      </c>
      <c r="AH60" s="44">
        <v>0</v>
      </c>
      <c r="AI60" s="44">
        <f t="shared" si="7"/>
        <v>0</v>
      </c>
      <c r="AJ60" s="44">
        <f t="shared" si="8"/>
        <v>0</v>
      </c>
      <c r="AK60" s="44">
        <f t="shared" si="0"/>
        <v>0</v>
      </c>
      <c r="AL60" s="41" t="str">
        <f t="shared" si="9"/>
        <v>Nusidėvėjęs</v>
      </c>
      <c r="AM60" s="45" t="s">
        <v>944</v>
      </c>
      <c r="AN60" s="46">
        <f t="shared" si="10"/>
        <v>0</v>
      </c>
      <c r="AO60" s="47" t="s">
        <v>108</v>
      </c>
      <c r="AP60" s="47">
        <v>50</v>
      </c>
      <c r="AQ60" s="48">
        <f t="shared" si="12"/>
        <v>2013</v>
      </c>
      <c r="AR60" s="47"/>
      <c r="AS60" s="47"/>
      <c r="AT60" s="47"/>
    </row>
    <row r="61" spans="1:46" ht="15" customHeight="1" x14ac:dyDescent="0.25">
      <c r="A61" s="10"/>
      <c r="B61" s="26">
        <v>58</v>
      </c>
      <c r="C61" s="27" t="s">
        <v>185</v>
      </c>
      <c r="D61" s="28" t="s">
        <v>186</v>
      </c>
      <c r="E61" s="29" t="s">
        <v>81</v>
      </c>
      <c r="F61" s="27" t="s">
        <v>125</v>
      </c>
      <c r="G61" s="30">
        <v>41486</v>
      </c>
      <c r="H61" s="31"/>
      <c r="I61" s="32">
        <v>211951.35999999999</v>
      </c>
      <c r="J61" s="32">
        <v>211951.35999999999</v>
      </c>
      <c r="K61" s="32"/>
      <c r="L61" s="32"/>
      <c r="M61" s="33"/>
      <c r="N61" s="34">
        <v>0</v>
      </c>
      <c r="O61" s="35" t="s">
        <v>942</v>
      </c>
      <c r="P61" s="36"/>
      <c r="Q61" s="37"/>
      <c r="R61" s="38"/>
      <c r="S61" s="39"/>
      <c r="T61" s="39"/>
      <c r="U61" s="39"/>
      <c r="V61" s="40">
        <v>50</v>
      </c>
      <c r="W61" s="41">
        <f t="shared" si="1"/>
        <v>600</v>
      </c>
      <c r="X61" s="41">
        <v>0</v>
      </c>
      <c r="Y61" s="41">
        <f t="shared" si="2"/>
        <v>65</v>
      </c>
      <c r="Z61" s="41">
        <f t="shared" si="3"/>
        <v>12</v>
      </c>
      <c r="AA61" s="41">
        <f t="shared" si="4"/>
        <v>535</v>
      </c>
      <c r="AB61" s="42">
        <f t="shared" si="5"/>
        <v>0</v>
      </c>
      <c r="AC61" s="42">
        <v>0</v>
      </c>
      <c r="AD61" s="43">
        <v>0</v>
      </c>
      <c r="AE61" s="42">
        <f t="shared" si="6"/>
        <v>0</v>
      </c>
      <c r="AF61" s="44">
        <v>0</v>
      </c>
      <c r="AG61" s="41">
        <v>0</v>
      </c>
      <c r="AH61" s="44">
        <v>0</v>
      </c>
      <c r="AI61" s="44">
        <f t="shared" si="7"/>
        <v>0</v>
      </c>
      <c r="AJ61" s="44">
        <f t="shared" si="8"/>
        <v>0</v>
      </c>
      <c r="AK61" s="44">
        <f t="shared" si="0"/>
        <v>0</v>
      </c>
      <c r="AL61" s="41" t="str">
        <f t="shared" si="9"/>
        <v>Nusidėvėjęs</v>
      </c>
      <c r="AM61" s="45" t="s">
        <v>944</v>
      </c>
      <c r="AN61" s="46">
        <f t="shared" si="10"/>
        <v>0</v>
      </c>
      <c r="AO61" s="47" t="s">
        <v>82</v>
      </c>
      <c r="AP61" s="47">
        <v>50</v>
      </c>
      <c r="AQ61" s="48">
        <f t="shared" si="12"/>
        <v>2013</v>
      </c>
      <c r="AR61" s="47"/>
      <c r="AS61" s="47"/>
      <c r="AT61" s="47"/>
    </row>
    <row r="62" spans="1:46" ht="15" customHeight="1" x14ac:dyDescent="0.25">
      <c r="A62" s="10"/>
      <c r="B62" s="26">
        <v>59</v>
      </c>
      <c r="C62" s="27" t="s">
        <v>187</v>
      </c>
      <c r="D62" s="28" t="s">
        <v>188</v>
      </c>
      <c r="E62" s="29" t="s">
        <v>93</v>
      </c>
      <c r="F62" s="27" t="s">
        <v>107</v>
      </c>
      <c r="G62" s="30">
        <v>41486</v>
      </c>
      <c r="H62" s="31"/>
      <c r="I62" s="32">
        <v>2114.34</v>
      </c>
      <c r="J62" s="32">
        <v>2114.34</v>
      </c>
      <c r="K62" s="32"/>
      <c r="L62" s="32"/>
      <c r="M62" s="33"/>
      <c r="N62" s="34">
        <v>0</v>
      </c>
      <c r="O62" s="35" t="s">
        <v>942</v>
      </c>
      <c r="P62" s="36"/>
      <c r="Q62" s="37"/>
      <c r="R62" s="38"/>
      <c r="S62" s="39"/>
      <c r="T62" s="39"/>
      <c r="U62" s="39"/>
      <c r="V62" s="40">
        <v>50</v>
      </c>
      <c r="W62" s="41">
        <f t="shared" si="1"/>
        <v>600</v>
      </c>
      <c r="X62" s="41">
        <v>0</v>
      </c>
      <c r="Y62" s="41">
        <f t="shared" si="2"/>
        <v>65</v>
      </c>
      <c r="Z62" s="41">
        <f t="shared" si="3"/>
        <v>12</v>
      </c>
      <c r="AA62" s="41">
        <f t="shared" si="4"/>
        <v>535</v>
      </c>
      <c r="AB62" s="42">
        <f t="shared" si="5"/>
        <v>0</v>
      </c>
      <c r="AC62" s="42">
        <v>0</v>
      </c>
      <c r="AD62" s="43">
        <v>0</v>
      </c>
      <c r="AE62" s="42">
        <f t="shared" si="6"/>
        <v>0</v>
      </c>
      <c r="AF62" s="44">
        <v>0</v>
      </c>
      <c r="AG62" s="41">
        <v>0</v>
      </c>
      <c r="AH62" s="44">
        <v>0</v>
      </c>
      <c r="AI62" s="44">
        <f t="shared" si="7"/>
        <v>0</v>
      </c>
      <c r="AJ62" s="44">
        <f t="shared" si="8"/>
        <v>0</v>
      </c>
      <c r="AK62" s="44">
        <f t="shared" si="0"/>
        <v>0</v>
      </c>
      <c r="AL62" s="41" t="str">
        <f t="shared" si="9"/>
        <v>Nusidėvėjęs</v>
      </c>
      <c r="AM62" s="45" t="s">
        <v>944</v>
      </c>
      <c r="AN62" s="46">
        <f t="shared" si="10"/>
        <v>0</v>
      </c>
      <c r="AO62" s="47" t="s">
        <v>108</v>
      </c>
      <c r="AP62" s="47">
        <v>50</v>
      </c>
      <c r="AQ62" s="48">
        <f t="shared" si="12"/>
        <v>2013</v>
      </c>
      <c r="AR62" s="47"/>
      <c r="AS62" s="47"/>
      <c r="AT62" s="47"/>
    </row>
    <row r="63" spans="1:46" ht="15" customHeight="1" x14ac:dyDescent="0.25">
      <c r="A63" s="10"/>
      <c r="B63" s="26">
        <v>60</v>
      </c>
      <c r="C63" s="27" t="s">
        <v>189</v>
      </c>
      <c r="D63" s="28" t="s">
        <v>190</v>
      </c>
      <c r="E63" s="29" t="s">
        <v>93</v>
      </c>
      <c r="F63" s="27" t="s">
        <v>107</v>
      </c>
      <c r="G63" s="30">
        <v>41486</v>
      </c>
      <c r="H63" s="31"/>
      <c r="I63" s="32">
        <v>5637.74</v>
      </c>
      <c r="J63" s="32">
        <v>5637.74</v>
      </c>
      <c r="K63" s="32"/>
      <c r="L63" s="32"/>
      <c r="M63" s="33"/>
      <c r="N63" s="34">
        <v>0</v>
      </c>
      <c r="O63" s="35" t="s">
        <v>942</v>
      </c>
      <c r="P63" s="36"/>
      <c r="Q63" s="37"/>
      <c r="R63" s="38"/>
      <c r="S63" s="39"/>
      <c r="T63" s="39"/>
      <c r="U63" s="39"/>
      <c r="V63" s="40">
        <v>50</v>
      </c>
      <c r="W63" s="41">
        <f t="shared" si="1"/>
        <v>600</v>
      </c>
      <c r="X63" s="41">
        <v>0</v>
      </c>
      <c r="Y63" s="41">
        <f t="shared" si="2"/>
        <v>65</v>
      </c>
      <c r="Z63" s="41">
        <f t="shared" si="3"/>
        <v>12</v>
      </c>
      <c r="AA63" s="41">
        <f t="shared" si="4"/>
        <v>535</v>
      </c>
      <c r="AB63" s="42">
        <f t="shared" si="5"/>
        <v>0</v>
      </c>
      <c r="AC63" s="42">
        <v>0</v>
      </c>
      <c r="AD63" s="43">
        <v>0</v>
      </c>
      <c r="AE63" s="42">
        <f t="shared" si="6"/>
        <v>0</v>
      </c>
      <c r="AF63" s="44">
        <v>0</v>
      </c>
      <c r="AG63" s="41">
        <v>0</v>
      </c>
      <c r="AH63" s="44">
        <v>0</v>
      </c>
      <c r="AI63" s="44">
        <f t="shared" si="7"/>
        <v>0</v>
      </c>
      <c r="AJ63" s="44">
        <f t="shared" si="8"/>
        <v>0</v>
      </c>
      <c r="AK63" s="44">
        <f t="shared" si="0"/>
        <v>0</v>
      </c>
      <c r="AL63" s="41" t="str">
        <f t="shared" si="9"/>
        <v>Nusidėvėjęs</v>
      </c>
      <c r="AM63" s="45" t="s">
        <v>944</v>
      </c>
      <c r="AN63" s="46">
        <f t="shared" si="10"/>
        <v>0</v>
      </c>
      <c r="AO63" s="47" t="s">
        <v>108</v>
      </c>
      <c r="AP63" s="47">
        <v>50</v>
      </c>
      <c r="AQ63" s="48">
        <f t="shared" si="12"/>
        <v>2013</v>
      </c>
      <c r="AR63" s="47"/>
      <c r="AS63" s="47"/>
      <c r="AT63" s="47"/>
    </row>
    <row r="64" spans="1:46" ht="15" customHeight="1" x14ac:dyDescent="0.25">
      <c r="A64" s="10"/>
      <c r="B64" s="26">
        <v>61</v>
      </c>
      <c r="C64" s="27" t="s">
        <v>191</v>
      </c>
      <c r="D64" s="28" t="s">
        <v>192</v>
      </c>
      <c r="E64" s="29" t="s">
        <v>93</v>
      </c>
      <c r="F64" s="27" t="s">
        <v>107</v>
      </c>
      <c r="G64" s="30">
        <v>41486</v>
      </c>
      <c r="H64" s="31"/>
      <c r="I64" s="32">
        <v>1871.7</v>
      </c>
      <c r="J64" s="32">
        <v>1871.7</v>
      </c>
      <c r="K64" s="32"/>
      <c r="L64" s="32"/>
      <c r="M64" s="33"/>
      <c r="N64" s="34">
        <v>0</v>
      </c>
      <c r="O64" s="35" t="s">
        <v>942</v>
      </c>
      <c r="P64" s="36"/>
      <c r="Q64" s="37"/>
      <c r="R64" s="38"/>
      <c r="S64" s="39"/>
      <c r="T64" s="39"/>
      <c r="U64" s="39"/>
      <c r="V64" s="40">
        <v>50</v>
      </c>
      <c r="W64" s="41">
        <f t="shared" si="1"/>
        <v>600</v>
      </c>
      <c r="X64" s="41">
        <v>0</v>
      </c>
      <c r="Y64" s="41">
        <f t="shared" si="2"/>
        <v>65</v>
      </c>
      <c r="Z64" s="41">
        <f t="shared" si="3"/>
        <v>12</v>
      </c>
      <c r="AA64" s="41">
        <f t="shared" si="4"/>
        <v>535</v>
      </c>
      <c r="AB64" s="42">
        <f t="shared" si="5"/>
        <v>0</v>
      </c>
      <c r="AC64" s="42">
        <v>0</v>
      </c>
      <c r="AD64" s="43">
        <v>0</v>
      </c>
      <c r="AE64" s="42">
        <f t="shared" si="6"/>
        <v>0</v>
      </c>
      <c r="AF64" s="44">
        <v>0</v>
      </c>
      <c r="AG64" s="41">
        <v>0</v>
      </c>
      <c r="AH64" s="44">
        <v>0</v>
      </c>
      <c r="AI64" s="44">
        <f t="shared" si="7"/>
        <v>0</v>
      </c>
      <c r="AJ64" s="44">
        <f t="shared" si="8"/>
        <v>0</v>
      </c>
      <c r="AK64" s="44">
        <f t="shared" si="0"/>
        <v>0</v>
      </c>
      <c r="AL64" s="41" t="str">
        <f t="shared" si="9"/>
        <v>Nusidėvėjęs</v>
      </c>
      <c r="AM64" s="45" t="s">
        <v>944</v>
      </c>
      <c r="AN64" s="46">
        <f t="shared" si="10"/>
        <v>0</v>
      </c>
      <c r="AO64" s="47" t="s">
        <v>108</v>
      </c>
      <c r="AP64" s="47">
        <v>50</v>
      </c>
      <c r="AQ64" s="48">
        <f t="shared" si="12"/>
        <v>2013</v>
      </c>
      <c r="AR64" s="47"/>
      <c r="AS64" s="47"/>
      <c r="AT64" s="47"/>
    </row>
    <row r="65" spans="1:46" ht="15" customHeight="1" x14ac:dyDescent="0.25">
      <c r="A65" s="10"/>
      <c r="B65" s="26">
        <v>62</v>
      </c>
      <c r="C65" s="27" t="s">
        <v>193</v>
      </c>
      <c r="D65" s="28" t="s">
        <v>194</v>
      </c>
      <c r="E65" s="29" t="s">
        <v>93</v>
      </c>
      <c r="F65" s="27" t="s">
        <v>107</v>
      </c>
      <c r="G65" s="30">
        <v>41486</v>
      </c>
      <c r="H65" s="31"/>
      <c r="I65" s="32">
        <v>2070.48</v>
      </c>
      <c r="J65" s="32">
        <v>2070.48</v>
      </c>
      <c r="K65" s="32"/>
      <c r="L65" s="32"/>
      <c r="M65" s="33"/>
      <c r="N65" s="34">
        <v>0</v>
      </c>
      <c r="O65" s="35" t="s">
        <v>942</v>
      </c>
      <c r="P65" s="36"/>
      <c r="Q65" s="37"/>
      <c r="R65" s="38"/>
      <c r="S65" s="39"/>
      <c r="T65" s="39"/>
      <c r="U65" s="39"/>
      <c r="V65" s="40">
        <v>50</v>
      </c>
      <c r="W65" s="41">
        <f t="shared" si="1"/>
        <v>600</v>
      </c>
      <c r="X65" s="41">
        <v>0</v>
      </c>
      <c r="Y65" s="41">
        <f t="shared" si="2"/>
        <v>65</v>
      </c>
      <c r="Z65" s="41">
        <f t="shared" si="3"/>
        <v>12</v>
      </c>
      <c r="AA65" s="41">
        <f t="shared" si="4"/>
        <v>535</v>
      </c>
      <c r="AB65" s="42">
        <f t="shared" si="5"/>
        <v>0</v>
      </c>
      <c r="AC65" s="42">
        <v>0</v>
      </c>
      <c r="AD65" s="43">
        <v>0</v>
      </c>
      <c r="AE65" s="42">
        <f t="shared" si="6"/>
        <v>0</v>
      </c>
      <c r="AF65" s="44">
        <v>0</v>
      </c>
      <c r="AG65" s="41">
        <v>0</v>
      </c>
      <c r="AH65" s="44">
        <v>0</v>
      </c>
      <c r="AI65" s="44">
        <f t="shared" si="7"/>
        <v>0</v>
      </c>
      <c r="AJ65" s="44">
        <f t="shared" si="8"/>
        <v>0</v>
      </c>
      <c r="AK65" s="44">
        <f t="shared" si="0"/>
        <v>0</v>
      </c>
      <c r="AL65" s="41" t="str">
        <f t="shared" si="9"/>
        <v>Nusidėvėjęs</v>
      </c>
      <c r="AM65" s="45" t="s">
        <v>944</v>
      </c>
      <c r="AN65" s="46">
        <f t="shared" si="10"/>
        <v>0</v>
      </c>
      <c r="AO65" s="47" t="s">
        <v>108</v>
      </c>
      <c r="AP65" s="47">
        <v>50</v>
      </c>
      <c r="AQ65" s="48">
        <f t="shared" si="12"/>
        <v>2013</v>
      </c>
      <c r="AR65" s="47"/>
      <c r="AS65" s="47"/>
      <c r="AT65" s="47"/>
    </row>
    <row r="66" spans="1:46" ht="15" customHeight="1" x14ac:dyDescent="0.25">
      <c r="A66" s="10"/>
      <c r="B66" s="26">
        <v>63</v>
      </c>
      <c r="C66" s="27" t="s">
        <v>195</v>
      </c>
      <c r="D66" s="28" t="s">
        <v>196</v>
      </c>
      <c r="E66" s="29" t="s">
        <v>93</v>
      </c>
      <c r="F66" s="27" t="s">
        <v>107</v>
      </c>
      <c r="G66" s="30">
        <v>41486</v>
      </c>
      <c r="H66" s="31"/>
      <c r="I66" s="32">
        <v>1083.8399999999999</v>
      </c>
      <c r="J66" s="32">
        <v>1083.8399999999999</v>
      </c>
      <c r="K66" s="32"/>
      <c r="L66" s="32"/>
      <c r="M66" s="33"/>
      <c r="N66" s="34">
        <v>0</v>
      </c>
      <c r="O66" s="35" t="s">
        <v>942</v>
      </c>
      <c r="P66" s="36"/>
      <c r="Q66" s="37"/>
      <c r="R66" s="38"/>
      <c r="S66" s="39"/>
      <c r="T66" s="39"/>
      <c r="U66" s="39"/>
      <c r="V66" s="40">
        <v>50</v>
      </c>
      <c r="W66" s="41">
        <f t="shared" si="1"/>
        <v>600</v>
      </c>
      <c r="X66" s="41">
        <v>0</v>
      </c>
      <c r="Y66" s="41">
        <f t="shared" si="2"/>
        <v>65</v>
      </c>
      <c r="Z66" s="41">
        <f t="shared" si="3"/>
        <v>12</v>
      </c>
      <c r="AA66" s="41">
        <f t="shared" si="4"/>
        <v>535</v>
      </c>
      <c r="AB66" s="42">
        <f t="shared" si="5"/>
        <v>0</v>
      </c>
      <c r="AC66" s="42">
        <v>0</v>
      </c>
      <c r="AD66" s="43">
        <v>0</v>
      </c>
      <c r="AE66" s="42">
        <f t="shared" si="6"/>
        <v>0</v>
      </c>
      <c r="AF66" s="44">
        <v>0</v>
      </c>
      <c r="AG66" s="41">
        <v>0</v>
      </c>
      <c r="AH66" s="44">
        <v>0</v>
      </c>
      <c r="AI66" s="44">
        <f t="shared" si="7"/>
        <v>0</v>
      </c>
      <c r="AJ66" s="44">
        <f t="shared" si="8"/>
        <v>0</v>
      </c>
      <c r="AK66" s="44">
        <f t="shared" si="0"/>
        <v>0</v>
      </c>
      <c r="AL66" s="41" t="str">
        <f t="shared" si="9"/>
        <v>Nusidėvėjęs</v>
      </c>
      <c r="AM66" s="45" t="s">
        <v>944</v>
      </c>
      <c r="AN66" s="46">
        <f t="shared" si="10"/>
        <v>0</v>
      </c>
      <c r="AO66" s="47" t="s">
        <v>108</v>
      </c>
      <c r="AP66" s="47">
        <v>50</v>
      </c>
      <c r="AQ66" s="48">
        <f t="shared" si="12"/>
        <v>2013</v>
      </c>
      <c r="AR66" s="47"/>
      <c r="AS66" s="47"/>
      <c r="AT66" s="47"/>
    </row>
    <row r="67" spans="1:46" ht="15" customHeight="1" x14ac:dyDescent="0.25">
      <c r="A67" s="10"/>
      <c r="B67" s="26">
        <v>64</v>
      </c>
      <c r="C67" s="27" t="s">
        <v>197</v>
      </c>
      <c r="D67" s="28" t="s">
        <v>198</v>
      </c>
      <c r="E67" s="29" t="s">
        <v>93</v>
      </c>
      <c r="F67" s="27" t="s">
        <v>107</v>
      </c>
      <c r="G67" s="30">
        <v>41486</v>
      </c>
      <c r="H67" s="31"/>
      <c r="I67" s="32">
        <v>779.08</v>
      </c>
      <c r="J67" s="32">
        <v>779.08</v>
      </c>
      <c r="K67" s="32"/>
      <c r="L67" s="32"/>
      <c r="M67" s="33"/>
      <c r="N67" s="34">
        <v>0</v>
      </c>
      <c r="O67" s="35" t="s">
        <v>942</v>
      </c>
      <c r="P67" s="36"/>
      <c r="Q67" s="37"/>
      <c r="R67" s="38"/>
      <c r="S67" s="39"/>
      <c r="T67" s="39"/>
      <c r="U67" s="39"/>
      <c r="V67" s="40">
        <v>50</v>
      </c>
      <c r="W67" s="41">
        <f t="shared" si="1"/>
        <v>600</v>
      </c>
      <c r="X67" s="41">
        <v>0</v>
      </c>
      <c r="Y67" s="41">
        <f t="shared" si="2"/>
        <v>65</v>
      </c>
      <c r="Z67" s="41">
        <f t="shared" si="3"/>
        <v>12</v>
      </c>
      <c r="AA67" s="41">
        <f t="shared" si="4"/>
        <v>535</v>
      </c>
      <c r="AB67" s="42">
        <f t="shared" si="5"/>
        <v>0</v>
      </c>
      <c r="AC67" s="42">
        <v>0</v>
      </c>
      <c r="AD67" s="43">
        <v>0</v>
      </c>
      <c r="AE67" s="42">
        <f t="shared" si="6"/>
        <v>0</v>
      </c>
      <c r="AF67" s="44">
        <v>0</v>
      </c>
      <c r="AG67" s="41">
        <v>0</v>
      </c>
      <c r="AH67" s="44">
        <v>0</v>
      </c>
      <c r="AI67" s="44">
        <f t="shared" si="7"/>
        <v>0</v>
      </c>
      <c r="AJ67" s="44">
        <f t="shared" si="8"/>
        <v>0</v>
      </c>
      <c r="AK67" s="44">
        <f t="shared" si="0"/>
        <v>0</v>
      </c>
      <c r="AL67" s="41" t="str">
        <f t="shared" si="9"/>
        <v>Nusidėvėjęs</v>
      </c>
      <c r="AM67" s="45" t="s">
        <v>944</v>
      </c>
      <c r="AN67" s="46">
        <f t="shared" si="10"/>
        <v>0</v>
      </c>
      <c r="AO67" s="47" t="s">
        <v>108</v>
      </c>
      <c r="AP67" s="47">
        <v>50</v>
      </c>
      <c r="AQ67" s="48">
        <f t="shared" si="12"/>
        <v>2013</v>
      </c>
      <c r="AR67" s="47"/>
      <c r="AS67" s="47"/>
      <c r="AT67" s="47"/>
    </row>
    <row r="68" spans="1:46" ht="15" customHeight="1" x14ac:dyDescent="0.25">
      <c r="A68" s="10"/>
      <c r="B68" s="26">
        <v>65</v>
      </c>
      <c r="C68" s="27" t="s">
        <v>199</v>
      </c>
      <c r="D68" s="28" t="s">
        <v>200</v>
      </c>
      <c r="E68" s="29" t="s">
        <v>93</v>
      </c>
      <c r="F68" s="27" t="s">
        <v>107</v>
      </c>
      <c r="G68" s="30">
        <v>41486</v>
      </c>
      <c r="H68" s="31"/>
      <c r="I68" s="32">
        <v>1549.39</v>
      </c>
      <c r="J68" s="32">
        <v>1549.39</v>
      </c>
      <c r="K68" s="32"/>
      <c r="L68" s="32"/>
      <c r="M68" s="33"/>
      <c r="N68" s="34">
        <v>0</v>
      </c>
      <c r="O68" s="35" t="s">
        <v>942</v>
      </c>
      <c r="P68" s="36"/>
      <c r="Q68" s="37"/>
      <c r="R68" s="38"/>
      <c r="S68" s="39"/>
      <c r="T68" s="39"/>
      <c r="U68" s="39"/>
      <c r="V68" s="40">
        <v>50</v>
      </c>
      <c r="W68" s="41">
        <f t="shared" si="1"/>
        <v>600</v>
      </c>
      <c r="X68" s="41">
        <v>0</v>
      </c>
      <c r="Y68" s="41">
        <f t="shared" si="2"/>
        <v>65</v>
      </c>
      <c r="Z68" s="41">
        <f t="shared" si="3"/>
        <v>12</v>
      </c>
      <c r="AA68" s="41">
        <f t="shared" si="4"/>
        <v>535</v>
      </c>
      <c r="AB68" s="42">
        <f t="shared" si="5"/>
        <v>0</v>
      </c>
      <c r="AC68" s="42">
        <v>0</v>
      </c>
      <c r="AD68" s="43">
        <v>0</v>
      </c>
      <c r="AE68" s="42">
        <f t="shared" si="6"/>
        <v>0</v>
      </c>
      <c r="AF68" s="44">
        <v>0</v>
      </c>
      <c r="AG68" s="41">
        <v>0</v>
      </c>
      <c r="AH68" s="44">
        <v>0</v>
      </c>
      <c r="AI68" s="44">
        <f t="shared" si="7"/>
        <v>0</v>
      </c>
      <c r="AJ68" s="44">
        <f t="shared" si="8"/>
        <v>0</v>
      </c>
      <c r="AK68" s="44">
        <f t="shared" ref="AK68:AK131" si="13">M68-AJ68</f>
        <v>0</v>
      </c>
      <c r="AL68" s="41" t="str">
        <f t="shared" si="9"/>
        <v>Nusidėvėjęs</v>
      </c>
      <c r="AM68" s="45" t="s">
        <v>944</v>
      </c>
      <c r="AN68" s="46">
        <f t="shared" si="10"/>
        <v>0</v>
      </c>
      <c r="AO68" s="47" t="s">
        <v>108</v>
      </c>
      <c r="AP68" s="47">
        <v>50</v>
      </c>
      <c r="AQ68" s="48">
        <f t="shared" si="12"/>
        <v>2013</v>
      </c>
      <c r="AR68" s="47"/>
      <c r="AS68" s="47"/>
      <c r="AT68" s="47"/>
    </row>
    <row r="69" spans="1:46" ht="15" customHeight="1" x14ac:dyDescent="0.25">
      <c r="A69" s="10"/>
      <c r="B69" s="26">
        <v>66</v>
      </c>
      <c r="C69" s="27" t="s">
        <v>201</v>
      </c>
      <c r="D69" s="28" t="s">
        <v>202</v>
      </c>
      <c r="E69" s="29" t="s">
        <v>93</v>
      </c>
      <c r="F69" s="27" t="s">
        <v>107</v>
      </c>
      <c r="G69" s="30">
        <v>41486</v>
      </c>
      <c r="H69" s="31"/>
      <c r="I69" s="32">
        <v>3458.36</v>
      </c>
      <c r="J69" s="32">
        <v>3458.36</v>
      </c>
      <c r="K69" s="32"/>
      <c r="L69" s="32"/>
      <c r="M69" s="33"/>
      <c r="N69" s="34">
        <v>0</v>
      </c>
      <c r="O69" s="35" t="s">
        <v>942</v>
      </c>
      <c r="P69" s="36"/>
      <c r="Q69" s="37"/>
      <c r="R69" s="38"/>
      <c r="S69" s="39"/>
      <c r="T69" s="39"/>
      <c r="U69" s="39"/>
      <c r="V69" s="40">
        <v>50</v>
      </c>
      <c r="W69" s="41">
        <f t="shared" ref="W69:W132" si="14">V69*12</f>
        <v>600</v>
      </c>
      <c r="X69" s="41">
        <v>0</v>
      </c>
      <c r="Y69" s="41">
        <f t="shared" ref="Y69:Y132" si="15">IF(OR(ISBLANK(C69),YEAR(G69)&gt;=2019),0,DATEDIF(G69,$N$2,"M"))</f>
        <v>65</v>
      </c>
      <c r="Z69" s="41">
        <f t="shared" ref="Z69:Z132" si="16">IF(YEAR(G69)&gt;=2019,0,IF(AA69&lt;=0,0,IF(X69&lt;&gt;0,MIN(X69,AA69),MIN(12,AA69))))</f>
        <v>12</v>
      </c>
      <c r="AA69" s="41">
        <f t="shared" ref="AA69:AA132" si="17">W69-Y69</f>
        <v>535</v>
      </c>
      <c r="AB69" s="42">
        <f t="shared" ref="AB69:AB132" si="18">+IF(AA69&lt;=0,0,N69/AA69)</f>
        <v>0</v>
      </c>
      <c r="AC69" s="42">
        <v>0</v>
      </c>
      <c r="AD69" s="43">
        <v>0</v>
      </c>
      <c r="AE69" s="42">
        <f t="shared" ref="AE69:AE132" si="19">IF(YEAR(G69)&gt;=2019,0,M69-AD69)</f>
        <v>0</v>
      </c>
      <c r="AF69" s="44">
        <v>0</v>
      </c>
      <c r="AG69" s="41">
        <v>0</v>
      </c>
      <c r="AH69" s="44">
        <v>0</v>
      </c>
      <c r="AI69" s="44">
        <f t="shared" ref="AI69:AI132" si="20">+AC69+AH69</f>
        <v>0</v>
      </c>
      <c r="AJ69" s="44">
        <f t="shared" ref="AJ69:AJ132" si="21">IF(ISBLANK(H69),(AF69+IF(YEAR(G69)&gt;=2019,M69/W69*AG69,0)),M69)</f>
        <v>0</v>
      </c>
      <c r="AK69" s="44">
        <f t="shared" si="13"/>
        <v>0</v>
      </c>
      <c r="AL69" s="41" t="str">
        <f t="shared" ref="AL69:AL132" si="22">IF(H69&lt;&gt;0,"Nurašytas",IF(O69="X","Nesuderintas",IF(AK69&lt;=0,"Nusidėvėjęs","")))</f>
        <v>Nusidėvėjęs</v>
      </c>
      <c r="AM69" s="45" t="s">
        <v>944</v>
      </c>
      <c r="AN69" s="46">
        <f t="shared" ref="AN69:AN132" si="23">I69-J69-K69-L69-M69</f>
        <v>0</v>
      </c>
      <c r="AO69" s="47" t="s">
        <v>108</v>
      </c>
      <c r="AP69" s="47">
        <v>50</v>
      </c>
      <c r="AQ69" s="48">
        <f t="shared" si="12"/>
        <v>2013</v>
      </c>
      <c r="AR69" s="47"/>
      <c r="AS69" s="47"/>
      <c r="AT69" s="47"/>
    </row>
    <row r="70" spans="1:46" ht="15" customHeight="1" x14ac:dyDescent="0.25">
      <c r="A70" s="10"/>
      <c r="B70" s="26">
        <v>67</v>
      </c>
      <c r="C70" s="27" t="s">
        <v>203</v>
      </c>
      <c r="D70" s="28" t="s">
        <v>204</v>
      </c>
      <c r="E70" s="29" t="s">
        <v>93</v>
      </c>
      <c r="F70" s="27" t="s">
        <v>107</v>
      </c>
      <c r="G70" s="30">
        <v>41486</v>
      </c>
      <c r="H70" s="31"/>
      <c r="I70" s="32">
        <v>143.25</v>
      </c>
      <c r="J70" s="32">
        <v>143.25</v>
      </c>
      <c r="K70" s="32"/>
      <c r="L70" s="32"/>
      <c r="M70" s="33"/>
      <c r="N70" s="34">
        <v>0</v>
      </c>
      <c r="O70" s="35" t="s">
        <v>942</v>
      </c>
      <c r="P70" s="36"/>
      <c r="Q70" s="37"/>
      <c r="R70" s="38"/>
      <c r="S70" s="39"/>
      <c r="T70" s="39"/>
      <c r="U70" s="39"/>
      <c r="V70" s="40">
        <v>50</v>
      </c>
      <c r="W70" s="41">
        <f t="shared" si="14"/>
        <v>600</v>
      </c>
      <c r="X70" s="41">
        <v>0</v>
      </c>
      <c r="Y70" s="41">
        <f t="shared" si="15"/>
        <v>65</v>
      </c>
      <c r="Z70" s="41">
        <f t="shared" si="16"/>
        <v>12</v>
      </c>
      <c r="AA70" s="41">
        <f t="shared" si="17"/>
        <v>535</v>
      </c>
      <c r="AB70" s="42">
        <f t="shared" si="18"/>
        <v>0</v>
      </c>
      <c r="AC70" s="42">
        <v>0</v>
      </c>
      <c r="AD70" s="43">
        <v>0</v>
      </c>
      <c r="AE70" s="42">
        <f t="shared" si="19"/>
        <v>0</v>
      </c>
      <c r="AF70" s="44">
        <v>0</v>
      </c>
      <c r="AG70" s="41">
        <v>0</v>
      </c>
      <c r="AH70" s="44">
        <v>0</v>
      </c>
      <c r="AI70" s="44">
        <f t="shared" si="20"/>
        <v>0</v>
      </c>
      <c r="AJ70" s="44">
        <f t="shared" si="21"/>
        <v>0</v>
      </c>
      <c r="AK70" s="44">
        <f t="shared" si="13"/>
        <v>0</v>
      </c>
      <c r="AL70" s="41" t="str">
        <f t="shared" si="22"/>
        <v>Nusidėvėjęs</v>
      </c>
      <c r="AM70" s="45" t="s">
        <v>944</v>
      </c>
      <c r="AN70" s="46">
        <f t="shared" si="23"/>
        <v>0</v>
      </c>
      <c r="AO70" s="47" t="s">
        <v>108</v>
      </c>
      <c r="AP70" s="47">
        <v>50</v>
      </c>
      <c r="AQ70" s="48">
        <f t="shared" si="12"/>
        <v>2013</v>
      </c>
      <c r="AR70" s="47"/>
      <c r="AS70" s="47"/>
      <c r="AT70" s="47"/>
    </row>
    <row r="71" spans="1:46" ht="15" customHeight="1" x14ac:dyDescent="0.25">
      <c r="A71" s="10"/>
      <c r="B71" s="26">
        <v>68</v>
      </c>
      <c r="C71" s="27" t="s">
        <v>205</v>
      </c>
      <c r="D71" s="57" t="s">
        <v>206</v>
      </c>
      <c r="E71" s="29" t="s">
        <v>81</v>
      </c>
      <c r="F71" s="27" t="s">
        <v>73</v>
      </c>
      <c r="G71" s="30">
        <v>41703</v>
      </c>
      <c r="H71" s="31"/>
      <c r="I71" s="32">
        <v>70292.100000000006</v>
      </c>
      <c r="J71" s="32"/>
      <c r="K71" s="32"/>
      <c r="L71" s="32">
        <v>-123686.23883611368</v>
      </c>
      <c r="M71" s="33">
        <v>193978.33883611369</v>
      </c>
      <c r="N71" s="34">
        <v>18427.942189430803</v>
      </c>
      <c r="O71" s="35" t="s">
        <v>942</v>
      </c>
      <c r="P71" s="36"/>
      <c r="Q71" s="37"/>
      <c r="R71" s="38"/>
      <c r="S71" s="39"/>
      <c r="T71" s="39"/>
      <c r="U71" s="39"/>
      <c r="V71" s="40">
        <v>50</v>
      </c>
      <c r="W71" s="41">
        <f t="shared" si="14"/>
        <v>600</v>
      </c>
      <c r="X71" s="41">
        <v>0</v>
      </c>
      <c r="Y71" s="41">
        <f t="shared" si="15"/>
        <v>57</v>
      </c>
      <c r="Z71" s="41">
        <f t="shared" si="16"/>
        <v>12</v>
      </c>
      <c r="AA71" s="41">
        <f t="shared" si="17"/>
        <v>543</v>
      </c>
      <c r="AB71" s="42">
        <f t="shared" si="18"/>
        <v>33.937278433574221</v>
      </c>
      <c r="AC71" s="42">
        <v>407.24734120289065</v>
      </c>
      <c r="AD71" s="43">
        <v>175957.64398788576</v>
      </c>
      <c r="AE71" s="42">
        <f t="shared" si="19"/>
        <v>18020.694848227926</v>
      </c>
      <c r="AF71" s="44">
        <v>176364.89132908866</v>
      </c>
      <c r="AG71" s="41">
        <v>0</v>
      </c>
      <c r="AH71" s="44">
        <v>0</v>
      </c>
      <c r="AI71" s="44">
        <f t="shared" si="20"/>
        <v>407.24734120289065</v>
      </c>
      <c r="AJ71" s="44">
        <f t="shared" si="21"/>
        <v>176364.89132908866</v>
      </c>
      <c r="AK71" s="44">
        <f t="shared" si="13"/>
        <v>17613.447507025034</v>
      </c>
      <c r="AL71" s="41" t="str">
        <f t="shared" si="22"/>
        <v/>
      </c>
      <c r="AM71" s="45" t="s">
        <v>943</v>
      </c>
      <c r="AN71" s="46">
        <f t="shared" si="23"/>
        <v>0</v>
      </c>
      <c r="AO71" s="47" t="s">
        <v>82</v>
      </c>
      <c r="AP71" s="47">
        <v>50</v>
      </c>
      <c r="AQ71" s="48">
        <f t="shared" si="12"/>
        <v>2014</v>
      </c>
      <c r="AR71" s="47"/>
      <c r="AS71" s="47"/>
      <c r="AT71" s="47"/>
    </row>
    <row r="72" spans="1:46" ht="15" customHeight="1" x14ac:dyDescent="0.25">
      <c r="A72" s="10"/>
      <c r="B72" s="26">
        <v>69</v>
      </c>
      <c r="C72" s="27" t="s">
        <v>207</v>
      </c>
      <c r="D72" s="57" t="s">
        <v>208</v>
      </c>
      <c r="E72" s="29" t="s">
        <v>81</v>
      </c>
      <c r="F72" s="27" t="s">
        <v>73</v>
      </c>
      <c r="G72" s="30">
        <v>41703</v>
      </c>
      <c r="H72" s="31"/>
      <c r="I72" s="32">
        <v>17377.2</v>
      </c>
      <c r="J72" s="32"/>
      <c r="K72" s="32"/>
      <c r="L72" s="32">
        <v>-32149.1843836886</v>
      </c>
      <c r="M72" s="33">
        <v>49526.384383688601</v>
      </c>
      <c r="N72" s="34">
        <v>4705.0065164504167</v>
      </c>
      <c r="O72" s="35" t="s">
        <v>942</v>
      </c>
      <c r="P72" s="36"/>
      <c r="Q72" s="37"/>
      <c r="R72" s="38"/>
      <c r="S72" s="39"/>
      <c r="T72" s="39"/>
      <c r="U72" s="39"/>
      <c r="V72" s="40">
        <v>50</v>
      </c>
      <c r="W72" s="41">
        <f t="shared" si="14"/>
        <v>600</v>
      </c>
      <c r="X72" s="41">
        <v>0</v>
      </c>
      <c r="Y72" s="41">
        <f t="shared" si="15"/>
        <v>57</v>
      </c>
      <c r="Z72" s="41">
        <f t="shared" si="16"/>
        <v>12</v>
      </c>
      <c r="AA72" s="41">
        <f t="shared" si="17"/>
        <v>543</v>
      </c>
      <c r="AB72" s="42">
        <f t="shared" si="18"/>
        <v>8.6648370468700122</v>
      </c>
      <c r="AC72" s="42">
        <v>103.97804456244015</v>
      </c>
      <c r="AD72" s="43">
        <v>44925.355911800623</v>
      </c>
      <c r="AE72" s="42">
        <f t="shared" si="19"/>
        <v>4601.0284718879775</v>
      </c>
      <c r="AF72" s="44">
        <v>45029.333956363065</v>
      </c>
      <c r="AG72" s="41">
        <v>0</v>
      </c>
      <c r="AH72" s="44">
        <v>0</v>
      </c>
      <c r="AI72" s="44">
        <f t="shared" si="20"/>
        <v>103.97804456244015</v>
      </c>
      <c r="AJ72" s="44">
        <f t="shared" si="21"/>
        <v>45029.333956363065</v>
      </c>
      <c r="AK72" s="44">
        <f t="shared" si="13"/>
        <v>4497.0504273255356</v>
      </c>
      <c r="AL72" s="41" t="str">
        <f t="shared" si="22"/>
        <v/>
      </c>
      <c r="AM72" s="45" t="s">
        <v>943</v>
      </c>
      <c r="AN72" s="46">
        <f t="shared" si="23"/>
        <v>0</v>
      </c>
      <c r="AO72" s="47" t="s">
        <v>82</v>
      </c>
      <c r="AP72" s="47">
        <v>50</v>
      </c>
      <c r="AQ72" s="48">
        <f t="shared" si="12"/>
        <v>2014</v>
      </c>
      <c r="AR72" s="47"/>
      <c r="AS72" s="47"/>
      <c r="AT72" s="47"/>
    </row>
    <row r="73" spans="1:46" ht="15" customHeight="1" x14ac:dyDescent="0.25">
      <c r="A73" s="10"/>
      <c r="B73" s="26">
        <v>73</v>
      </c>
      <c r="C73" s="27" t="s">
        <v>209</v>
      </c>
      <c r="D73" s="57" t="s">
        <v>210</v>
      </c>
      <c r="E73" s="29" t="s">
        <v>77</v>
      </c>
      <c r="F73" s="27" t="s">
        <v>53</v>
      </c>
      <c r="G73" s="30">
        <v>41703</v>
      </c>
      <c r="H73" s="31"/>
      <c r="I73" s="32">
        <v>1448.1</v>
      </c>
      <c r="J73" s="32"/>
      <c r="K73" s="32"/>
      <c r="L73" s="32">
        <v>-2679.0986986407165</v>
      </c>
      <c r="M73" s="33">
        <v>4127.1986986407164</v>
      </c>
      <c r="N73" s="34">
        <v>560.11982338695441</v>
      </c>
      <c r="O73" s="35" t="s">
        <v>942</v>
      </c>
      <c r="P73" s="36"/>
      <c r="Q73" s="37"/>
      <c r="R73" s="38"/>
      <c r="S73" s="39"/>
      <c r="T73" s="39"/>
      <c r="U73" s="39"/>
      <c r="V73" s="40">
        <v>35</v>
      </c>
      <c r="W73" s="41">
        <f t="shared" si="14"/>
        <v>420</v>
      </c>
      <c r="X73" s="41">
        <v>0</v>
      </c>
      <c r="Y73" s="41">
        <f t="shared" si="15"/>
        <v>57</v>
      </c>
      <c r="Z73" s="41">
        <f t="shared" si="16"/>
        <v>12</v>
      </c>
      <c r="AA73" s="41">
        <f t="shared" si="17"/>
        <v>363</v>
      </c>
      <c r="AB73" s="42">
        <f t="shared" si="18"/>
        <v>1.5430298164929874</v>
      </c>
      <c r="AC73" s="42">
        <v>18.516357797915848</v>
      </c>
      <c r="AD73" s="43">
        <v>3585.595233051678</v>
      </c>
      <c r="AE73" s="42">
        <f t="shared" si="19"/>
        <v>541.60346558903848</v>
      </c>
      <c r="AF73" s="44">
        <v>3604.111590849594</v>
      </c>
      <c r="AG73" s="41">
        <v>0</v>
      </c>
      <c r="AH73" s="44">
        <v>0</v>
      </c>
      <c r="AI73" s="44">
        <f t="shared" si="20"/>
        <v>18.516357797915848</v>
      </c>
      <c r="AJ73" s="44">
        <f t="shared" si="21"/>
        <v>3604.111590849594</v>
      </c>
      <c r="AK73" s="44">
        <f t="shared" si="13"/>
        <v>523.08710779112243</v>
      </c>
      <c r="AL73" s="41" t="str">
        <f t="shared" si="22"/>
        <v/>
      </c>
      <c r="AM73" s="45" t="s">
        <v>944</v>
      </c>
      <c r="AN73" s="46">
        <f t="shared" si="23"/>
        <v>0</v>
      </c>
      <c r="AO73" s="47" t="s">
        <v>78</v>
      </c>
      <c r="AP73" s="47">
        <v>35</v>
      </c>
      <c r="AQ73" s="48">
        <f t="shared" si="12"/>
        <v>2014</v>
      </c>
      <c r="AR73" s="47"/>
      <c r="AS73" s="47"/>
      <c r="AT73" s="47"/>
    </row>
    <row r="74" spans="1:46" ht="15" customHeight="1" x14ac:dyDescent="0.25">
      <c r="A74" s="10"/>
      <c r="B74" s="26">
        <v>74</v>
      </c>
      <c r="C74" s="27" t="s">
        <v>211</v>
      </c>
      <c r="D74" s="57" t="s">
        <v>212</v>
      </c>
      <c r="E74" s="29" t="s">
        <v>81</v>
      </c>
      <c r="F74" s="27" t="s">
        <v>213</v>
      </c>
      <c r="G74" s="30">
        <v>41703</v>
      </c>
      <c r="H74" s="31"/>
      <c r="I74" s="32">
        <v>13612.14</v>
      </c>
      <c r="J74" s="32"/>
      <c r="K74" s="32"/>
      <c r="L74" s="32">
        <v>-25183.527767222738</v>
      </c>
      <c r="M74" s="33">
        <v>38795.667767222738</v>
      </c>
      <c r="N74" s="34">
        <v>3685.5884378861601</v>
      </c>
      <c r="O74" s="35" t="s">
        <v>942</v>
      </c>
      <c r="P74" s="36"/>
      <c r="Q74" s="37"/>
      <c r="R74" s="38"/>
      <c r="S74" s="39"/>
      <c r="T74" s="39"/>
      <c r="U74" s="39"/>
      <c r="V74" s="40">
        <v>50</v>
      </c>
      <c r="W74" s="41">
        <f t="shared" si="14"/>
        <v>600</v>
      </c>
      <c r="X74" s="41">
        <v>0</v>
      </c>
      <c r="Y74" s="41">
        <f t="shared" si="15"/>
        <v>57</v>
      </c>
      <c r="Z74" s="41">
        <f t="shared" si="16"/>
        <v>12</v>
      </c>
      <c r="AA74" s="41">
        <f t="shared" si="17"/>
        <v>543</v>
      </c>
      <c r="AB74" s="42">
        <f t="shared" si="18"/>
        <v>6.7874556867148437</v>
      </c>
      <c r="AC74" s="42">
        <v>81.449468240578128</v>
      </c>
      <c r="AD74" s="43">
        <v>35191.528797577157</v>
      </c>
      <c r="AE74" s="42">
        <f t="shared" si="19"/>
        <v>3604.1389696455808</v>
      </c>
      <c r="AF74" s="44">
        <v>35272.978265817736</v>
      </c>
      <c r="AG74" s="41">
        <v>0</v>
      </c>
      <c r="AH74" s="44">
        <v>0</v>
      </c>
      <c r="AI74" s="44">
        <f t="shared" si="20"/>
        <v>81.449468240578128</v>
      </c>
      <c r="AJ74" s="44">
        <f t="shared" si="21"/>
        <v>35272.978265817736</v>
      </c>
      <c r="AK74" s="44">
        <f t="shared" si="13"/>
        <v>3522.6895014050024</v>
      </c>
      <c r="AL74" s="41" t="str">
        <f t="shared" si="22"/>
        <v/>
      </c>
      <c r="AM74" s="45" t="s">
        <v>944</v>
      </c>
      <c r="AN74" s="46">
        <f t="shared" si="23"/>
        <v>0</v>
      </c>
      <c r="AO74" s="47" t="s">
        <v>82</v>
      </c>
      <c r="AP74" s="47">
        <v>50</v>
      </c>
      <c r="AQ74" s="48">
        <f t="shared" si="12"/>
        <v>2014</v>
      </c>
      <c r="AR74" s="47"/>
      <c r="AS74" s="47"/>
      <c r="AT74" s="47"/>
    </row>
    <row r="75" spans="1:46" ht="15" customHeight="1" x14ac:dyDescent="0.25">
      <c r="A75" s="10"/>
      <c r="B75" s="26">
        <v>75</v>
      </c>
      <c r="C75" s="27" t="s">
        <v>214</v>
      </c>
      <c r="D75" s="28" t="s">
        <v>215</v>
      </c>
      <c r="E75" s="29" t="s">
        <v>93</v>
      </c>
      <c r="F75" s="27" t="s">
        <v>73</v>
      </c>
      <c r="G75" s="30">
        <v>41975</v>
      </c>
      <c r="H75" s="31"/>
      <c r="I75" s="32">
        <v>257445.88</v>
      </c>
      <c r="J75" s="32"/>
      <c r="K75" s="32"/>
      <c r="L75" s="32"/>
      <c r="M75" s="33">
        <v>257445.88</v>
      </c>
      <c r="N75" s="34">
        <v>228023.48</v>
      </c>
      <c r="O75" s="35" t="s">
        <v>942</v>
      </c>
      <c r="P75" s="36"/>
      <c r="Q75" s="37"/>
      <c r="R75" s="38"/>
      <c r="S75" s="39"/>
      <c r="T75" s="39"/>
      <c r="U75" s="39"/>
      <c r="V75" s="40">
        <v>50</v>
      </c>
      <c r="W75" s="41">
        <f t="shared" si="14"/>
        <v>600</v>
      </c>
      <c r="X75" s="41">
        <v>0</v>
      </c>
      <c r="Y75" s="41">
        <f t="shared" si="15"/>
        <v>48</v>
      </c>
      <c r="Z75" s="41">
        <f t="shared" si="16"/>
        <v>12</v>
      </c>
      <c r="AA75" s="41">
        <f t="shared" si="17"/>
        <v>552</v>
      </c>
      <c r="AB75" s="42">
        <f t="shared" si="18"/>
        <v>413.08601449275363</v>
      </c>
      <c r="AC75" s="42">
        <v>4957.0321739130432</v>
      </c>
      <c r="AD75" s="43">
        <v>34379.432173913039</v>
      </c>
      <c r="AE75" s="42">
        <f t="shared" si="19"/>
        <v>223066.44782608695</v>
      </c>
      <c r="AF75" s="44">
        <v>39336.464347826084</v>
      </c>
      <c r="AG75" s="41">
        <v>0</v>
      </c>
      <c r="AH75" s="44">
        <v>0</v>
      </c>
      <c r="AI75" s="44">
        <f t="shared" si="20"/>
        <v>4957.0321739130432</v>
      </c>
      <c r="AJ75" s="44">
        <f t="shared" si="21"/>
        <v>39336.464347826084</v>
      </c>
      <c r="AK75" s="44">
        <f t="shared" si="13"/>
        <v>218109.41565217392</v>
      </c>
      <c r="AL75" s="41" t="str">
        <f t="shared" si="22"/>
        <v/>
      </c>
      <c r="AM75" s="45" t="s">
        <v>943</v>
      </c>
      <c r="AN75" s="46">
        <f t="shared" si="23"/>
        <v>0</v>
      </c>
      <c r="AO75" s="47" t="s">
        <v>78</v>
      </c>
      <c r="AP75" s="47">
        <v>35</v>
      </c>
      <c r="AQ75" s="48">
        <f t="shared" si="12"/>
        <v>2014</v>
      </c>
      <c r="AR75" s="47"/>
      <c r="AS75" s="47"/>
      <c r="AT75" s="47"/>
    </row>
    <row r="76" spans="1:46" ht="15" customHeight="1" x14ac:dyDescent="0.25">
      <c r="A76" s="10"/>
      <c r="B76" s="26">
        <v>76</v>
      </c>
      <c r="C76" s="27" t="s">
        <v>216</v>
      </c>
      <c r="D76" s="28" t="s">
        <v>217</v>
      </c>
      <c r="E76" s="29" t="s">
        <v>81</v>
      </c>
      <c r="F76" s="27" t="s">
        <v>73</v>
      </c>
      <c r="G76" s="30">
        <v>41975</v>
      </c>
      <c r="H76" s="31"/>
      <c r="I76" s="32">
        <v>72115.38</v>
      </c>
      <c r="J76" s="32"/>
      <c r="K76" s="32"/>
      <c r="L76" s="32"/>
      <c r="M76" s="33">
        <v>72115.38</v>
      </c>
      <c r="N76" s="34">
        <v>66346.14</v>
      </c>
      <c r="O76" s="35" t="s">
        <v>942</v>
      </c>
      <c r="P76" s="36"/>
      <c r="Q76" s="37"/>
      <c r="R76" s="38"/>
      <c r="S76" s="39"/>
      <c r="T76" s="39"/>
      <c r="U76" s="39"/>
      <c r="V76" s="40">
        <v>50</v>
      </c>
      <c r="W76" s="41">
        <f t="shared" si="14"/>
        <v>600</v>
      </c>
      <c r="X76" s="41">
        <v>0</v>
      </c>
      <c r="Y76" s="41">
        <f t="shared" si="15"/>
        <v>48</v>
      </c>
      <c r="Z76" s="41">
        <f t="shared" si="16"/>
        <v>12</v>
      </c>
      <c r="AA76" s="41">
        <f t="shared" si="17"/>
        <v>552</v>
      </c>
      <c r="AB76" s="42">
        <f t="shared" si="18"/>
        <v>120.19228260869565</v>
      </c>
      <c r="AC76" s="42">
        <v>1442.3073913043477</v>
      </c>
      <c r="AD76" s="43">
        <v>7211.5473913043534</v>
      </c>
      <c r="AE76" s="42">
        <f t="shared" si="19"/>
        <v>64903.832608695651</v>
      </c>
      <c r="AF76" s="44">
        <v>8653.8547826087015</v>
      </c>
      <c r="AG76" s="41">
        <v>0</v>
      </c>
      <c r="AH76" s="44">
        <v>0</v>
      </c>
      <c r="AI76" s="44">
        <f t="shared" si="20"/>
        <v>1442.3073913043477</v>
      </c>
      <c r="AJ76" s="44">
        <f t="shared" si="21"/>
        <v>8653.8547826087015</v>
      </c>
      <c r="AK76" s="44">
        <f t="shared" si="13"/>
        <v>63461.525217391303</v>
      </c>
      <c r="AL76" s="41" t="str">
        <f t="shared" si="22"/>
        <v/>
      </c>
      <c r="AM76" s="45" t="s">
        <v>943</v>
      </c>
      <c r="AN76" s="46">
        <f t="shared" si="23"/>
        <v>0</v>
      </c>
      <c r="AO76" s="47" t="s">
        <v>82</v>
      </c>
      <c r="AP76" s="47">
        <v>50</v>
      </c>
      <c r="AQ76" s="48">
        <f t="shared" si="12"/>
        <v>2014</v>
      </c>
      <c r="AR76" s="47"/>
      <c r="AS76" s="47"/>
      <c r="AT76" s="47"/>
    </row>
    <row r="77" spans="1:46" ht="15" customHeight="1" x14ac:dyDescent="0.25">
      <c r="A77" s="10"/>
      <c r="B77" s="26">
        <v>77</v>
      </c>
      <c r="C77" s="27" t="s">
        <v>218</v>
      </c>
      <c r="D77" s="28" t="s">
        <v>219</v>
      </c>
      <c r="E77" s="29" t="s">
        <v>81</v>
      </c>
      <c r="F77" s="27" t="s">
        <v>73</v>
      </c>
      <c r="G77" s="30">
        <v>41975</v>
      </c>
      <c r="H77" s="31"/>
      <c r="I77" s="32">
        <v>65743.740000000005</v>
      </c>
      <c r="J77" s="32"/>
      <c r="K77" s="32"/>
      <c r="L77" s="32"/>
      <c r="M77" s="33">
        <v>65743.740000000005</v>
      </c>
      <c r="N77" s="34">
        <v>60484.260000000009</v>
      </c>
      <c r="O77" s="35" t="s">
        <v>942</v>
      </c>
      <c r="P77" s="36"/>
      <c r="Q77" s="37"/>
      <c r="R77" s="38"/>
      <c r="S77" s="39"/>
      <c r="T77" s="39"/>
      <c r="U77" s="39"/>
      <c r="V77" s="40">
        <v>50</v>
      </c>
      <c r="W77" s="41">
        <f t="shared" si="14"/>
        <v>600</v>
      </c>
      <c r="X77" s="41">
        <v>0</v>
      </c>
      <c r="Y77" s="41">
        <f t="shared" si="15"/>
        <v>48</v>
      </c>
      <c r="Z77" s="41">
        <f t="shared" si="16"/>
        <v>12</v>
      </c>
      <c r="AA77" s="41">
        <f t="shared" si="17"/>
        <v>552</v>
      </c>
      <c r="AB77" s="42">
        <f t="shared" si="18"/>
        <v>109.57293478260871</v>
      </c>
      <c r="AC77" s="42">
        <v>1314.8752173913044</v>
      </c>
      <c r="AD77" s="43">
        <v>6574.3552173913004</v>
      </c>
      <c r="AE77" s="42">
        <f t="shared" si="19"/>
        <v>59169.384782608708</v>
      </c>
      <c r="AF77" s="44">
        <v>7889.2304347826048</v>
      </c>
      <c r="AG77" s="41">
        <v>0</v>
      </c>
      <c r="AH77" s="44">
        <v>0</v>
      </c>
      <c r="AI77" s="44">
        <f t="shared" si="20"/>
        <v>1314.8752173913044</v>
      </c>
      <c r="AJ77" s="44">
        <f t="shared" si="21"/>
        <v>7889.2304347826048</v>
      </c>
      <c r="AK77" s="44">
        <f t="shared" si="13"/>
        <v>57854.509565217399</v>
      </c>
      <c r="AL77" s="41" t="str">
        <f t="shared" si="22"/>
        <v/>
      </c>
      <c r="AM77" s="45" t="s">
        <v>943</v>
      </c>
      <c r="AN77" s="46">
        <f t="shared" si="23"/>
        <v>0</v>
      </c>
      <c r="AO77" s="47" t="s">
        <v>82</v>
      </c>
      <c r="AP77" s="47">
        <v>50</v>
      </c>
      <c r="AQ77" s="48">
        <f t="shared" si="12"/>
        <v>2014</v>
      </c>
      <c r="AR77" s="47"/>
      <c r="AS77" s="47"/>
      <c r="AT77" s="47"/>
    </row>
    <row r="78" spans="1:46" ht="15" customHeight="1" x14ac:dyDescent="0.25">
      <c r="A78" s="10"/>
      <c r="B78" s="26">
        <v>78</v>
      </c>
      <c r="C78" s="27" t="s">
        <v>220</v>
      </c>
      <c r="D78" s="28" t="s">
        <v>221</v>
      </c>
      <c r="E78" s="29" t="s">
        <v>81</v>
      </c>
      <c r="F78" s="27" t="s">
        <v>73</v>
      </c>
      <c r="G78" s="30">
        <v>41975</v>
      </c>
      <c r="H78" s="31"/>
      <c r="I78" s="32">
        <v>126563.95</v>
      </c>
      <c r="J78" s="32"/>
      <c r="K78" s="32"/>
      <c r="L78" s="32"/>
      <c r="M78" s="33">
        <v>126563.95</v>
      </c>
      <c r="N78" s="34">
        <v>116438.83</v>
      </c>
      <c r="O78" s="35" t="s">
        <v>942</v>
      </c>
      <c r="P78" s="36"/>
      <c r="Q78" s="37"/>
      <c r="R78" s="38"/>
      <c r="S78" s="39"/>
      <c r="T78" s="39"/>
      <c r="U78" s="39"/>
      <c r="V78" s="40">
        <v>50</v>
      </c>
      <c r="W78" s="41">
        <f t="shared" si="14"/>
        <v>600</v>
      </c>
      <c r="X78" s="41">
        <v>0</v>
      </c>
      <c r="Y78" s="41">
        <f t="shared" si="15"/>
        <v>48</v>
      </c>
      <c r="Z78" s="41">
        <f t="shared" si="16"/>
        <v>12</v>
      </c>
      <c r="AA78" s="41">
        <f t="shared" si="17"/>
        <v>552</v>
      </c>
      <c r="AB78" s="42">
        <f t="shared" si="18"/>
        <v>210.93990942028987</v>
      </c>
      <c r="AC78" s="42">
        <v>2531.2789130434785</v>
      </c>
      <c r="AD78" s="43">
        <v>12656.398913043475</v>
      </c>
      <c r="AE78" s="42">
        <f t="shared" si="19"/>
        <v>113907.55108695652</v>
      </c>
      <c r="AF78" s="44">
        <v>15187.677826086954</v>
      </c>
      <c r="AG78" s="41">
        <v>0</v>
      </c>
      <c r="AH78" s="44">
        <v>0</v>
      </c>
      <c r="AI78" s="44">
        <f t="shared" si="20"/>
        <v>2531.2789130434785</v>
      </c>
      <c r="AJ78" s="44">
        <f t="shared" si="21"/>
        <v>15187.677826086954</v>
      </c>
      <c r="AK78" s="44">
        <f t="shared" si="13"/>
        <v>111376.27217391305</v>
      </c>
      <c r="AL78" s="41" t="str">
        <f t="shared" si="22"/>
        <v/>
      </c>
      <c r="AM78" s="45" t="s">
        <v>943</v>
      </c>
      <c r="AN78" s="46">
        <f t="shared" si="23"/>
        <v>0</v>
      </c>
      <c r="AO78" s="47" t="s">
        <v>82</v>
      </c>
      <c r="AP78" s="47">
        <v>50</v>
      </c>
      <c r="AQ78" s="48">
        <f t="shared" si="12"/>
        <v>2014</v>
      </c>
      <c r="AR78" s="53">
        <f>+G78</f>
        <v>41975</v>
      </c>
      <c r="AS78" s="54">
        <v>60238</v>
      </c>
      <c r="AT78" s="47"/>
    </row>
    <row r="79" spans="1:46" ht="15" customHeight="1" x14ac:dyDescent="0.25">
      <c r="A79" s="10"/>
      <c r="B79" s="26">
        <v>79</v>
      </c>
      <c r="C79" s="27" t="s">
        <v>222</v>
      </c>
      <c r="D79" s="28" t="s">
        <v>223</v>
      </c>
      <c r="E79" s="29" t="s">
        <v>81</v>
      </c>
      <c r="F79" s="27" t="s">
        <v>73</v>
      </c>
      <c r="G79" s="30">
        <v>41975</v>
      </c>
      <c r="H79" s="31"/>
      <c r="I79" s="32">
        <v>158132.53</v>
      </c>
      <c r="J79" s="32"/>
      <c r="K79" s="32"/>
      <c r="L79" s="32"/>
      <c r="M79" s="33">
        <v>158132.53</v>
      </c>
      <c r="N79" s="34">
        <v>145481.93</v>
      </c>
      <c r="O79" s="35" t="s">
        <v>942</v>
      </c>
      <c r="P79" s="36"/>
      <c r="Q79" s="37"/>
      <c r="R79" s="38"/>
      <c r="S79" s="39"/>
      <c r="T79" s="39"/>
      <c r="U79" s="39"/>
      <c r="V79" s="40">
        <v>50</v>
      </c>
      <c r="W79" s="41">
        <f t="shared" si="14"/>
        <v>600</v>
      </c>
      <c r="X79" s="41">
        <v>0</v>
      </c>
      <c r="Y79" s="41">
        <f t="shared" si="15"/>
        <v>48</v>
      </c>
      <c r="Z79" s="41">
        <f t="shared" si="16"/>
        <v>12</v>
      </c>
      <c r="AA79" s="41">
        <f t="shared" si="17"/>
        <v>552</v>
      </c>
      <c r="AB79" s="42">
        <f t="shared" si="18"/>
        <v>263.55422101449273</v>
      </c>
      <c r="AC79" s="42">
        <v>3162.6506521739129</v>
      </c>
      <c r="AD79" s="43">
        <v>15813.25065217392</v>
      </c>
      <c r="AE79" s="42">
        <f t="shared" si="19"/>
        <v>142319.27934782609</v>
      </c>
      <c r="AF79" s="44">
        <v>18975.901304347834</v>
      </c>
      <c r="AG79" s="41">
        <v>0</v>
      </c>
      <c r="AH79" s="44">
        <v>0</v>
      </c>
      <c r="AI79" s="44">
        <f t="shared" si="20"/>
        <v>3162.6506521739129</v>
      </c>
      <c r="AJ79" s="44">
        <f t="shared" si="21"/>
        <v>18975.901304347834</v>
      </c>
      <c r="AK79" s="44">
        <f t="shared" si="13"/>
        <v>139156.62869565218</v>
      </c>
      <c r="AL79" s="41" t="str">
        <f t="shared" si="22"/>
        <v/>
      </c>
      <c r="AM79" s="45" t="s">
        <v>943</v>
      </c>
      <c r="AN79" s="46">
        <f t="shared" si="23"/>
        <v>0</v>
      </c>
      <c r="AO79" s="47" t="s">
        <v>82</v>
      </c>
      <c r="AP79" s="47">
        <v>50</v>
      </c>
      <c r="AQ79" s="48">
        <f t="shared" si="12"/>
        <v>2014</v>
      </c>
      <c r="AR79" s="47"/>
      <c r="AS79" s="47"/>
      <c r="AT79" s="47"/>
    </row>
    <row r="80" spans="1:46" ht="15" customHeight="1" x14ac:dyDescent="0.25">
      <c r="A80" s="10"/>
      <c r="B80" s="26">
        <v>80</v>
      </c>
      <c r="C80" s="27" t="s">
        <v>224</v>
      </c>
      <c r="D80" s="28" t="s">
        <v>225</v>
      </c>
      <c r="E80" s="29" t="s">
        <v>77</v>
      </c>
      <c r="F80" s="27" t="s">
        <v>213</v>
      </c>
      <c r="G80" s="30">
        <v>42278</v>
      </c>
      <c r="H80" s="31"/>
      <c r="I80" s="32">
        <v>36760.31</v>
      </c>
      <c r="J80" s="32">
        <v>36760.31</v>
      </c>
      <c r="K80" s="32"/>
      <c r="L80" s="32"/>
      <c r="M80" s="33"/>
      <c r="N80" s="34">
        <v>0</v>
      </c>
      <c r="O80" s="35" t="s">
        <v>942</v>
      </c>
      <c r="P80" s="36"/>
      <c r="Q80" s="37"/>
      <c r="R80" s="38"/>
      <c r="S80" s="39"/>
      <c r="T80" s="39"/>
      <c r="U80" s="39"/>
      <c r="V80" s="40">
        <v>35</v>
      </c>
      <c r="W80" s="41">
        <f t="shared" si="14"/>
        <v>420</v>
      </c>
      <c r="X80" s="41">
        <v>0</v>
      </c>
      <c r="Y80" s="41">
        <f t="shared" si="15"/>
        <v>38</v>
      </c>
      <c r="Z80" s="41">
        <f t="shared" si="16"/>
        <v>12</v>
      </c>
      <c r="AA80" s="41">
        <f t="shared" si="17"/>
        <v>382</v>
      </c>
      <c r="AB80" s="42">
        <f t="shared" si="18"/>
        <v>0</v>
      </c>
      <c r="AC80" s="42">
        <v>0</v>
      </c>
      <c r="AD80" s="43">
        <v>0</v>
      </c>
      <c r="AE80" s="42">
        <f t="shared" si="19"/>
        <v>0</v>
      </c>
      <c r="AF80" s="44">
        <v>0</v>
      </c>
      <c r="AG80" s="41">
        <v>0</v>
      </c>
      <c r="AH80" s="44">
        <v>0</v>
      </c>
      <c r="AI80" s="44">
        <f t="shared" si="20"/>
        <v>0</v>
      </c>
      <c r="AJ80" s="44">
        <f t="shared" si="21"/>
        <v>0</v>
      </c>
      <c r="AK80" s="44">
        <f t="shared" si="13"/>
        <v>0</v>
      </c>
      <c r="AL80" s="41" t="str">
        <f t="shared" si="22"/>
        <v>Nusidėvėjęs</v>
      </c>
      <c r="AM80" s="45" t="s">
        <v>944</v>
      </c>
      <c r="AN80" s="46">
        <f t="shared" si="23"/>
        <v>0</v>
      </c>
      <c r="AO80" s="47" t="s">
        <v>78</v>
      </c>
      <c r="AP80" s="47">
        <v>35</v>
      </c>
      <c r="AQ80" s="48">
        <f t="shared" si="12"/>
        <v>2015</v>
      </c>
      <c r="AR80" s="47"/>
      <c r="AS80" s="47"/>
      <c r="AT80" s="47"/>
    </row>
    <row r="81" spans="1:46" ht="15" customHeight="1" x14ac:dyDescent="0.25">
      <c r="A81" s="10"/>
      <c r="B81" s="26">
        <v>81</v>
      </c>
      <c r="C81" s="27" t="s">
        <v>226</v>
      </c>
      <c r="D81" s="28" t="s">
        <v>227</v>
      </c>
      <c r="E81" s="29" t="s">
        <v>77</v>
      </c>
      <c r="F81" s="27" t="s">
        <v>213</v>
      </c>
      <c r="G81" s="30">
        <v>42278</v>
      </c>
      <c r="H81" s="31"/>
      <c r="I81" s="32">
        <v>31159.69</v>
      </c>
      <c r="J81" s="32">
        <v>31159.69</v>
      </c>
      <c r="K81" s="32"/>
      <c r="L81" s="32"/>
      <c r="M81" s="33"/>
      <c r="N81" s="34">
        <v>0</v>
      </c>
      <c r="O81" s="35" t="s">
        <v>942</v>
      </c>
      <c r="P81" s="36"/>
      <c r="Q81" s="37"/>
      <c r="R81" s="38"/>
      <c r="S81" s="39"/>
      <c r="T81" s="39"/>
      <c r="U81" s="39"/>
      <c r="V81" s="40">
        <v>35</v>
      </c>
      <c r="W81" s="41">
        <f t="shared" si="14"/>
        <v>420</v>
      </c>
      <c r="X81" s="41">
        <v>0</v>
      </c>
      <c r="Y81" s="41">
        <f t="shared" si="15"/>
        <v>38</v>
      </c>
      <c r="Z81" s="41">
        <f t="shared" si="16"/>
        <v>12</v>
      </c>
      <c r="AA81" s="41">
        <f t="shared" si="17"/>
        <v>382</v>
      </c>
      <c r="AB81" s="42">
        <f t="shared" si="18"/>
        <v>0</v>
      </c>
      <c r="AC81" s="42">
        <v>0</v>
      </c>
      <c r="AD81" s="43">
        <v>0</v>
      </c>
      <c r="AE81" s="42">
        <f t="shared" si="19"/>
        <v>0</v>
      </c>
      <c r="AF81" s="44">
        <v>0</v>
      </c>
      <c r="AG81" s="41">
        <v>0</v>
      </c>
      <c r="AH81" s="44">
        <v>0</v>
      </c>
      <c r="AI81" s="44">
        <f t="shared" si="20"/>
        <v>0</v>
      </c>
      <c r="AJ81" s="44">
        <f t="shared" si="21"/>
        <v>0</v>
      </c>
      <c r="AK81" s="44">
        <f t="shared" si="13"/>
        <v>0</v>
      </c>
      <c r="AL81" s="41" t="str">
        <f t="shared" si="22"/>
        <v>Nusidėvėjęs</v>
      </c>
      <c r="AM81" s="45" t="s">
        <v>944</v>
      </c>
      <c r="AN81" s="46">
        <f t="shared" si="23"/>
        <v>0</v>
      </c>
      <c r="AO81" s="47" t="s">
        <v>78</v>
      </c>
      <c r="AP81" s="47">
        <v>35</v>
      </c>
      <c r="AQ81" s="48">
        <f t="shared" si="12"/>
        <v>2015</v>
      </c>
      <c r="AR81" s="47"/>
      <c r="AS81" s="47"/>
      <c r="AT81" s="47"/>
    </row>
    <row r="82" spans="1:46" ht="15" customHeight="1" x14ac:dyDescent="0.25">
      <c r="A82" s="10"/>
      <c r="B82" s="26">
        <v>82</v>
      </c>
      <c r="C82" s="27" t="s">
        <v>228</v>
      </c>
      <c r="D82" s="28" t="s">
        <v>229</v>
      </c>
      <c r="E82" s="29" t="s">
        <v>77</v>
      </c>
      <c r="F82" s="27" t="s">
        <v>213</v>
      </c>
      <c r="G82" s="30">
        <v>42278</v>
      </c>
      <c r="H82" s="31"/>
      <c r="I82" s="32">
        <v>37828.699999999997</v>
      </c>
      <c r="J82" s="32">
        <v>37828.699999999997</v>
      </c>
      <c r="K82" s="32"/>
      <c r="L82" s="32"/>
      <c r="M82" s="33"/>
      <c r="N82" s="34">
        <v>0</v>
      </c>
      <c r="O82" s="35" t="s">
        <v>942</v>
      </c>
      <c r="P82" s="36"/>
      <c r="Q82" s="37"/>
      <c r="R82" s="38"/>
      <c r="S82" s="39"/>
      <c r="T82" s="39"/>
      <c r="U82" s="39"/>
      <c r="V82" s="40">
        <v>35</v>
      </c>
      <c r="W82" s="41">
        <f t="shared" si="14"/>
        <v>420</v>
      </c>
      <c r="X82" s="41">
        <v>0</v>
      </c>
      <c r="Y82" s="41">
        <f t="shared" si="15"/>
        <v>38</v>
      </c>
      <c r="Z82" s="41">
        <f t="shared" si="16"/>
        <v>12</v>
      </c>
      <c r="AA82" s="41">
        <f t="shared" si="17"/>
        <v>382</v>
      </c>
      <c r="AB82" s="42">
        <f t="shared" si="18"/>
        <v>0</v>
      </c>
      <c r="AC82" s="42">
        <v>0</v>
      </c>
      <c r="AD82" s="43">
        <v>0</v>
      </c>
      <c r="AE82" s="42">
        <f t="shared" si="19"/>
        <v>0</v>
      </c>
      <c r="AF82" s="44">
        <v>0</v>
      </c>
      <c r="AG82" s="41">
        <v>0</v>
      </c>
      <c r="AH82" s="44">
        <v>0</v>
      </c>
      <c r="AI82" s="44">
        <f t="shared" si="20"/>
        <v>0</v>
      </c>
      <c r="AJ82" s="44">
        <f t="shared" si="21"/>
        <v>0</v>
      </c>
      <c r="AK82" s="44">
        <f t="shared" si="13"/>
        <v>0</v>
      </c>
      <c r="AL82" s="41" t="str">
        <f t="shared" si="22"/>
        <v>Nusidėvėjęs</v>
      </c>
      <c r="AM82" s="45" t="s">
        <v>944</v>
      </c>
      <c r="AN82" s="46">
        <f t="shared" si="23"/>
        <v>0</v>
      </c>
      <c r="AO82" s="47" t="s">
        <v>78</v>
      </c>
      <c r="AP82" s="47">
        <v>35</v>
      </c>
      <c r="AQ82" s="48">
        <f t="shared" si="12"/>
        <v>2015</v>
      </c>
      <c r="AR82" s="47"/>
      <c r="AS82" s="47"/>
      <c r="AT82" s="47"/>
    </row>
    <row r="83" spans="1:46" ht="15" customHeight="1" x14ac:dyDescent="0.25">
      <c r="A83" s="10"/>
      <c r="B83" s="26">
        <v>83</v>
      </c>
      <c r="C83" s="27" t="s">
        <v>230</v>
      </c>
      <c r="D83" s="58" t="s">
        <v>231</v>
      </c>
      <c r="E83" s="29" t="s">
        <v>93</v>
      </c>
      <c r="F83" s="27" t="s">
        <v>73</v>
      </c>
      <c r="G83" s="30">
        <v>42464</v>
      </c>
      <c r="H83" s="31"/>
      <c r="I83" s="32">
        <v>9030</v>
      </c>
      <c r="J83" s="32"/>
      <c r="K83" s="32"/>
      <c r="L83" s="32">
        <v>9030</v>
      </c>
      <c r="M83" s="33">
        <v>0</v>
      </c>
      <c r="N83" s="34">
        <v>0</v>
      </c>
      <c r="O83" s="35" t="s">
        <v>942</v>
      </c>
      <c r="P83" s="36"/>
      <c r="Q83" s="37"/>
      <c r="R83" s="38"/>
      <c r="S83" s="39"/>
      <c r="T83" s="39"/>
      <c r="U83" s="39"/>
      <c r="V83" s="40">
        <v>50</v>
      </c>
      <c r="W83" s="41">
        <f t="shared" si="14"/>
        <v>600</v>
      </c>
      <c r="X83" s="41">
        <v>0</v>
      </c>
      <c r="Y83" s="41">
        <f t="shared" si="15"/>
        <v>32</v>
      </c>
      <c r="Z83" s="41">
        <f t="shared" si="16"/>
        <v>12</v>
      </c>
      <c r="AA83" s="41">
        <f t="shared" si="17"/>
        <v>568</v>
      </c>
      <c r="AB83" s="42">
        <f t="shared" si="18"/>
        <v>0</v>
      </c>
      <c r="AC83" s="42">
        <v>0</v>
      </c>
      <c r="AD83" s="43">
        <v>0</v>
      </c>
      <c r="AE83" s="42">
        <f t="shared" si="19"/>
        <v>0</v>
      </c>
      <c r="AF83" s="44">
        <v>0</v>
      </c>
      <c r="AG83" s="41">
        <v>0</v>
      </c>
      <c r="AH83" s="44">
        <v>0</v>
      </c>
      <c r="AI83" s="44">
        <f t="shared" si="20"/>
        <v>0</v>
      </c>
      <c r="AJ83" s="44">
        <f t="shared" si="21"/>
        <v>0</v>
      </c>
      <c r="AK83" s="44">
        <f t="shared" si="13"/>
        <v>0</v>
      </c>
      <c r="AL83" s="41" t="str">
        <f t="shared" si="22"/>
        <v>Nusidėvėjęs</v>
      </c>
      <c r="AM83" s="45" t="s">
        <v>943</v>
      </c>
      <c r="AN83" s="46">
        <f t="shared" si="23"/>
        <v>0</v>
      </c>
      <c r="AO83" s="47" t="s">
        <v>78</v>
      </c>
      <c r="AP83" s="47">
        <v>35</v>
      </c>
      <c r="AQ83" s="48">
        <f t="shared" si="12"/>
        <v>2016</v>
      </c>
      <c r="AR83" s="47"/>
      <c r="AS83" s="47"/>
      <c r="AT83" s="47"/>
    </row>
    <row r="84" spans="1:46" ht="15" customHeight="1" x14ac:dyDescent="0.25">
      <c r="A84" s="10"/>
      <c r="B84" s="26">
        <v>84</v>
      </c>
      <c r="C84" s="27" t="s">
        <v>232</v>
      </c>
      <c r="D84" s="58" t="s">
        <v>233</v>
      </c>
      <c r="E84" s="29" t="s">
        <v>93</v>
      </c>
      <c r="F84" s="27" t="s">
        <v>73</v>
      </c>
      <c r="G84" s="30">
        <v>42464</v>
      </c>
      <c r="H84" s="31"/>
      <c r="I84" s="32">
        <v>1170</v>
      </c>
      <c r="J84" s="32"/>
      <c r="K84" s="32"/>
      <c r="L84" s="32">
        <v>1170</v>
      </c>
      <c r="M84" s="33">
        <v>0</v>
      </c>
      <c r="N84" s="34">
        <v>0</v>
      </c>
      <c r="O84" s="35" t="s">
        <v>942</v>
      </c>
      <c r="P84" s="36"/>
      <c r="Q84" s="37"/>
      <c r="R84" s="38"/>
      <c r="S84" s="39"/>
      <c r="T84" s="39"/>
      <c r="U84" s="39"/>
      <c r="V84" s="40">
        <v>50</v>
      </c>
      <c r="W84" s="41">
        <f t="shared" si="14"/>
        <v>600</v>
      </c>
      <c r="X84" s="41">
        <v>0</v>
      </c>
      <c r="Y84" s="41">
        <f t="shared" si="15"/>
        <v>32</v>
      </c>
      <c r="Z84" s="41">
        <f t="shared" si="16"/>
        <v>12</v>
      </c>
      <c r="AA84" s="41">
        <f t="shared" si="17"/>
        <v>568</v>
      </c>
      <c r="AB84" s="42">
        <f t="shared" si="18"/>
        <v>0</v>
      </c>
      <c r="AC84" s="42">
        <v>0</v>
      </c>
      <c r="AD84" s="43">
        <v>0</v>
      </c>
      <c r="AE84" s="42">
        <f t="shared" si="19"/>
        <v>0</v>
      </c>
      <c r="AF84" s="44">
        <v>0</v>
      </c>
      <c r="AG84" s="41">
        <v>0</v>
      </c>
      <c r="AH84" s="44">
        <v>0</v>
      </c>
      <c r="AI84" s="44">
        <f t="shared" si="20"/>
        <v>0</v>
      </c>
      <c r="AJ84" s="44">
        <f t="shared" si="21"/>
        <v>0</v>
      </c>
      <c r="AK84" s="44">
        <f t="shared" si="13"/>
        <v>0</v>
      </c>
      <c r="AL84" s="41" t="str">
        <f t="shared" si="22"/>
        <v>Nusidėvėjęs</v>
      </c>
      <c r="AM84" s="45" t="s">
        <v>943</v>
      </c>
      <c r="AN84" s="46">
        <f t="shared" si="23"/>
        <v>0</v>
      </c>
      <c r="AO84" s="47" t="s">
        <v>98</v>
      </c>
      <c r="AP84" s="47">
        <v>50</v>
      </c>
      <c r="AQ84" s="48">
        <f t="shared" si="12"/>
        <v>2016</v>
      </c>
      <c r="AR84" s="47"/>
      <c r="AS84" s="47"/>
      <c r="AT84" s="47"/>
    </row>
    <row r="85" spans="1:46" ht="15" customHeight="1" x14ac:dyDescent="0.25">
      <c r="A85" s="10"/>
      <c r="B85" s="26">
        <v>85</v>
      </c>
      <c r="C85" s="27" t="s">
        <v>234</v>
      </c>
      <c r="D85" s="58" t="s">
        <v>235</v>
      </c>
      <c r="E85" s="29" t="s">
        <v>93</v>
      </c>
      <c r="F85" s="27" t="s">
        <v>73</v>
      </c>
      <c r="G85" s="30">
        <v>42464</v>
      </c>
      <c r="H85" s="31"/>
      <c r="I85" s="32">
        <v>2170</v>
      </c>
      <c r="J85" s="32"/>
      <c r="K85" s="32"/>
      <c r="L85" s="32">
        <v>2170</v>
      </c>
      <c r="M85" s="33">
        <v>0</v>
      </c>
      <c r="N85" s="34">
        <v>0</v>
      </c>
      <c r="O85" s="35" t="s">
        <v>942</v>
      </c>
      <c r="P85" s="36"/>
      <c r="Q85" s="37"/>
      <c r="R85" s="38"/>
      <c r="S85" s="39"/>
      <c r="T85" s="39"/>
      <c r="U85" s="39"/>
      <c r="V85" s="40">
        <v>50</v>
      </c>
      <c r="W85" s="41">
        <f t="shared" si="14"/>
        <v>600</v>
      </c>
      <c r="X85" s="41">
        <v>0</v>
      </c>
      <c r="Y85" s="41">
        <f t="shared" si="15"/>
        <v>32</v>
      </c>
      <c r="Z85" s="41">
        <f t="shared" si="16"/>
        <v>12</v>
      </c>
      <c r="AA85" s="41">
        <f t="shared" si="17"/>
        <v>568</v>
      </c>
      <c r="AB85" s="42">
        <f t="shared" si="18"/>
        <v>0</v>
      </c>
      <c r="AC85" s="42">
        <v>0</v>
      </c>
      <c r="AD85" s="43">
        <v>0</v>
      </c>
      <c r="AE85" s="42">
        <f t="shared" si="19"/>
        <v>0</v>
      </c>
      <c r="AF85" s="44">
        <v>0</v>
      </c>
      <c r="AG85" s="41">
        <v>0</v>
      </c>
      <c r="AH85" s="44">
        <v>0</v>
      </c>
      <c r="AI85" s="44">
        <f t="shared" si="20"/>
        <v>0</v>
      </c>
      <c r="AJ85" s="44">
        <f t="shared" si="21"/>
        <v>0</v>
      </c>
      <c r="AK85" s="44">
        <f t="shared" si="13"/>
        <v>0</v>
      </c>
      <c r="AL85" s="41" t="str">
        <f t="shared" si="22"/>
        <v>Nusidėvėjęs</v>
      </c>
      <c r="AM85" s="45" t="s">
        <v>943</v>
      </c>
      <c r="AN85" s="46">
        <f t="shared" si="23"/>
        <v>0</v>
      </c>
      <c r="AO85" s="47" t="s">
        <v>98</v>
      </c>
      <c r="AP85" s="47">
        <v>50</v>
      </c>
      <c r="AQ85" s="48">
        <f t="shared" si="12"/>
        <v>2016</v>
      </c>
      <c r="AR85" s="47"/>
      <c r="AS85" s="47"/>
      <c r="AT85" s="47"/>
    </row>
    <row r="86" spans="1:46" ht="15" customHeight="1" x14ac:dyDescent="0.25">
      <c r="A86" s="10"/>
      <c r="B86" s="26">
        <v>86</v>
      </c>
      <c r="C86" s="27" t="s">
        <v>236</v>
      </c>
      <c r="D86" s="58" t="s">
        <v>237</v>
      </c>
      <c r="E86" s="29" t="s">
        <v>93</v>
      </c>
      <c r="F86" s="27" t="s">
        <v>73</v>
      </c>
      <c r="G86" s="30">
        <v>42464</v>
      </c>
      <c r="H86" s="31"/>
      <c r="I86" s="32">
        <v>10100</v>
      </c>
      <c r="J86" s="32"/>
      <c r="K86" s="32"/>
      <c r="L86" s="32">
        <v>9496.73</v>
      </c>
      <c r="M86" s="33">
        <v>603.27</v>
      </c>
      <c r="N86" s="34">
        <v>45.963428571428572</v>
      </c>
      <c r="O86" s="35" t="s">
        <v>942</v>
      </c>
      <c r="P86" s="36"/>
      <c r="Q86" s="37"/>
      <c r="R86" s="38"/>
      <c r="S86" s="39"/>
      <c r="T86" s="39"/>
      <c r="U86" s="39"/>
      <c r="V86" s="40">
        <v>50</v>
      </c>
      <c r="W86" s="41">
        <f t="shared" si="14"/>
        <v>600</v>
      </c>
      <c r="X86" s="41">
        <v>0</v>
      </c>
      <c r="Y86" s="41">
        <f t="shared" si="15"/>
        <v>32</v>
      </c>
      <c r="Z86" s="41">
        <f t="shared" si="16"/>
        <v>12</v>
      </c>
      <c r="AA86" s="41">
        <f t="shared" si="17"/>
        <v>568</v>
      </c>
      <c r="AB86" s="42">
        <f t="shared" si="18"/>
        <v>8.09215291750503E-2</v>
      </c>
      <c r="AC86" s="42">
        <v>0.9710583501006036</v>
      </c>
      <c r="AD86" s="43">
        <v>558.27762977867201</v>
      </c>
      <c r="AE86" s="42">
        <f t="shared" si="19"/>
        <v>44.992370221327974</v>
      </c>
      <c r="AF86" s="44">
        <v>559.24868812877264</v>
      </c>
      <c r="AG86" s="41">
        <v>0</v>
      </c>
      <c r="AH86" s="44">
        <v>0</v>
      </c>
      <c r="AI86" s="44">
        <f t="shared" si="20"/>
        <v>0.9710583501006036</v>
      </c>
      <c r="AJ86" s="44">
        <f t="shared" si="21"/>
        <v>559.24868812877264</v>
      </c>
      <c r="AK86" s="44">
        <f t="shared" si="13"/>
        <v>44.02131187122734</v>
      </c>
      <c r="AL86" s="41" t="str">
        <f t="shared" si="22"/>
        <v/>
      </c>
      <c r="AM86" s="45" t="s">
        <v>943</v>
      </c>
      <c r="AN86" s="46">
        <f t="shared" si="23"/>
        <v>0</v>
      </c>
      <c r="AO86" s="47" t="s">
        <v>78</v>
      </c>
      <c r="AP86" s="47">
        <v>35</v>
      </c>
      <c r="AQ86" s="48">
        <f t="shared" si="12"/>
        <v>2016</v>
      </c>
      <c r="AR86" s="47"/>
      <c r="AS86" s="47"/>
      <c r="AT86" s="47"/>
    </row>
    <row r="87" spans="1:46" ht="15" customHeight="1" x14ac:dyDescent="0.25">
      <c r="A87" s="10"/>
      <c r="B87" s="26">
        <v>87</v>
      </c>
      <c r="C87" s="27" t="s">
        <v>238</v>
      </c>
      <c r="D87" s="58" t="s">
        <v>239</v>
      </c>
      <c r="E87" s="29" t="s">
        <v>93</v>
      </c>
      <c r="F87" s="27" t="s">
        <v>73</v>
      </c>
      <c r="G87" s="30">
        <v>42464</v>
      </c>
      <c r="H87" s="31"/>
      <c r="I87" s="32">
        <v>16090</v>
      </c>
      <c r="J87" s="32"/>
      <c r="K87" s="32"/>
      <c r="L87" s="32">
        <v>14803.19</v>
      </c>
      <c r="M87" s="33">
        <v>1286.81</v>
      </c>
      <c r="N87" s="34">
        <v>98.042666666666662</v>
      </c>
      <c r="O87" s="35" t="s">
        <v>942</v>
      </c>
      <c r="P87" s="36"/>
      <c r="Q87" s="37"/>
      <c r="R87" s="38"/>
      <c r="S87" s="39"/>
      <c r="T87" s="39"/>
      <c r="U87" s="39"/>
      <c r="V87" s="40">
        <v>50</v>
      </c>
      <c r="W87" s="41">
        <f t="shared" si="14"/>
        <v>600</v>
      </c>
      <c r="X87" s="41">
        <v>0</v>
      </c>
      <c r="Y87" s="41">
        <f t="shared" si="15"/>
        <v>32</v>
      </c>
      <c r="Z87" s="41">
        <f t="shared" si="16"/>
        <v>12</v>
      </c>
      <c r="AA87" s="41">
        <f t="shared" si="17"/>
        <v>568</v>
      </c>
      <c r="AB87" s="42">
        <f t="shared" si="18"/>
        <v>0.17261032863849765</v>
      </c>
      <c r="AC87" s="42">
        <v>2.0713239436619717</v>
      </c>
      <c r="AD87" s="43">
        <v>1190.8386572769953</v>
      </c>
      <c r="AE87" s="42">
        <f t="shared" si="19"/>
        <v>95.971342723004682</v>
      </c>
      <c r="AF87" s="44">
        <v>1192.9099812206573</v>
      </c>
      <c r="AG87" s="41">
        <v>0</v>
      </c>
      <c r="AH87" s="44">
        <v>0</v>
      </c>
      <c r="AI87" s="44">
        <f t="shared" si="20"/>
        <v>2.0713239436619717</v>
      </c>
      <c r="AJ87" s="44">
        <f t="shared" si="21"/>
        <v>1192.9099812206573</v>
      </c>
      <c r="AK87" s="44">
        <f t="shared" si="13"/>
        <v>93.900018779342645</v>
      </c>
      <c r="AL87" s="41" t="str">
        <f t="shared" si="22"/>
        <v/>
      </c>
      <c r="AM87" s="45" t="s">
        <v>943</v>
      </c>
      <c r="AN87" s="46">
        <f t="shared" si="23"/>
        <v>0</v>
      </c>
      <c r="AO87" s="47" t="s">
        <v>78</v>
      </c>
      <c r="AP87" s="47">
        <v>35</v>
      </c>
      <c r="AQ87" s="48">
        <f t="shared" si="12"/>
        <v>2016</v>
      </c>
      <c r="AR87" s="53">
        <f>+G87</f>
        <v>42464</v>
      </c>
      <c r="AS87" s="54">
        <v>60726</v>
      </c>
      <c r="AT87" s="47"/>
    </row>
    <row r="88" spans="1:46" ht="15" customHeight="1" x14ac:dyDescent="0.25">
      <c r="A88" s="10"/>
      <c r="B88" s="26">
        <v>88</v>
      </c>
      <c r="C88" s="27" t="s">
        <v>240</v>
      </c>
      <c r="D88" s="58" t="s">
        <v>241</v>
      </c>
      <c r="E88" s="29" t="s">
        <v>93</v>
      </c>
      <c r="F88" s="27" t="s">
        <v>73</v>
      </c>
      <c r="G88" s="30">
        <v>42464</v>
      </c>
      <c r="H88" s="31"/>
      <c r="I88" s="32">
        <v>3870</v>
      </c>
      <c r="J88" s="32"/>
      <c r="K88" s="32"/>
      <c r="L88" s="32">
        <v>3586.96</v>
      </c>
      <c r="M88" s="33">
        <v>283.04000000000002</v>
      </c>
      <c r="N88" s="34">
        <v>21.564952380952381</v>
      </c>
      <c r="O88" s="35" t="s">
        <v>942</v>
      </c>
      <c r="P88" s="36"/>
      <c r="Q88" s="37"/>
      <c r="R88" s="38"/>
      <c r="S88" s="39"/>
      <c r="T88" s="39"/>
      <c r="U88" s="39"/>
      <c r="V88" s="40">
        <v>50</v>
      </c>
      <c r="W88" s="41">
        <f t="shared" si="14"/>
        <v>600</v>
      </c>
      <c r="X88" s="41">
        <v>0</v>
      </c>
      <c r="Y88" s="41">
        <f t="shared" si="15"/>
        <v>32</v>
      </c>
      <c r="Z88" s="41">
        <f t="shared" si="16"/>
        <v>12</v>
      </c>
      <c r="AA88" s="41">
        <f t="shared" si="17"/>
        <v>568</v>
      </c>
      <c r="AB88" s="42">
        <f t="shared" si="18"/>
        <v>3.7966465459423206E-2</v>
      </c>
      <c r="AC88" s="42">
        <v>0.4555975855130785</v>
      </c>
      <c r="AD88" s="43">
        <v>261.93064520456073</v>
      </c>
      <c r="AE88" s="42">
        <f t="shared" si="19"/>
        <v>21.109354795439287</v>
      </c>
      <c r="AF88" s="44">
        <v>262.38624279007382</v>
      </c>
      <c r="AG88" s="41">
        <v>0</v>
      </c>
      <c r="AH88" s="44">
        <v>0</v>
      </c>
      <c r="AI88" s="44">
        <f t="shared" si="20"/>
        <v>0.4555975855130785</v>
      </c>
      <c r="AJ88" s="44">
        <f t="shared" si="21"/>
        <v>262.38624279007382</v>
      </c>
      <c r="AK88" s="44">
        <f t="shared" si="13"/>
        <v>20.653757209926198</v>
      </c>
      <c r="AL88" s="41" t="str">
        <f t="shared" si="22"/>
        <v/>
      </c>
      <c r="AM88" s="45" t="s">
        <v>943</v>
      </c>
      <c r="AN88" s="46">
        <f t="shared" si="23"/>
        <v>0</v>
      </c>
      <c r="AO88" s="47" t="s">
        <v>78</v>
      </c>
      <c r="AP88" s="47">
        <v>35</v>
      </c>
      <c r="AQ88" s="48">
        <f t="shared" si="12"/>
        <v>2016</v>
      </c>
      <c r="AR88" s="47"/>
      <c r="AS88" s="47"/>
      <c r="AT88" s="47"/>
    </row>
    <row r="89" spans="1:46" ht="15" customHeight="1" x14ac:dyDescent="0.25">
      <c r="A89" s="10"/>
      <c r="B89" s="26">
        <v>89</v>
      </c>
      <c r="C89" s="27" t="s">
        <v>242</v>
      </c>
      <c r="D89" s="58" t="s">
        <v>243</v>
      </c>
      <c r="E89" s="29" t="s">
        <v>93</v>
      </c>
      <c r="F89" s="27" t="s">
        <v>73</v>
      </c>
      <c r="G89" s="30">
        <v>42464</v>
      </c>
      <c r="H89" s="31"/>
      <c r="I89" s="32">
        <v>13300</v>
      </c>
      <c r="J89" s="32"/>
      <c r="K89" s="32"/>
      <c r="L89" s="32">
        <v>12571.4</v>
      </c>
      <c r="M89" s="33">
        <v>728.6</v>
      </c>
      <c r="N89" s="34">
        <v>55.512380952380958</v>
      </c>
      <c r="O89" s="35" t="s">
        <v>942</v>
      </c>
      <c r="P89" s="36"/>
      <c r="Q89" s="37"/>
      <c r="R89" s="38"/>
      <c r="S89" s="39"/>
      <c r="T89" s="39"/>
      <c r="U89" s="39"/>
      <c r="V89" s="40">
        <v>50</v>
      </c>
      <c r="W89" s="41">
        <f t="shared" si="14"/>
        <v>600</v>
      </c>
      <c r="X89" s="41">
        <v>0</v>
      </c>
      <c r="Y89" s="41">
        <f t="shared" si="15"/>
        <v>32</v>
      </c>
      <c r="Z89" s="41">
        <f t="shared" si="16"/>
        <v>12</v>
      </c>
      <c r="AA89" s="41">
        <f t="shared" si="17"/>
        <v>568</v>
      </c>
      <c r="AB89" s="42">
        <f t="shared" si="18"/>
        <v>9.7733065057008725E-2</v>
      </c>
      <c r="AC89" s="42">
        <v>1.1727967806841046</v>
      </c>
      <c r="AD89" s="43">
        <v>674.26041582830317</v>
      </c>
      <c r="AE89" s="42">
        <f t="shared" si="19"/>
        <v>54.339584171696856</v>
      </c>
      <c r="AF89" s="44">
        <v>675.43321260898722</v>
      </c>
      <c r="AG89" s="41">
        <v>0</v>
      </c>
      <c r="AH89" s="44">
        <v>0</v>
      </c>
      <c r="AI89" s="44">
        <f t="shared" si="20"/>
        <v>1.1727967806841046</v>
      </c>
      <c r="AJ89" s="44">
        <f t="shared" si="21"/>
        <v>675.43321260898722</v>
      </c>
      <c r="AK89" s="44">
        <f t="shared" si="13"/>
        <v>53.166787391012804</v>
      </c>
      <c r="AL89" s="41" t="str">
        <f t="shared" si="22"/>
        <v/>
      </c>
      <c r="AM89" s="45" t="s">
        <v>943</v>
      </c>
      <c r="AN89" s="46">
        <f t="shared" si="23"/>
        <v>0</v>
      </c>
      <c r="AO89" s="47" t="s">
        <v>78</v>
      </c>
      <c r="AP89" s="47">
        <v>35</v>
      </c>
      <c r="AQ89" s="48">
        <f t="shared" si="12"/>
        <v>2016</v>
      </c>
      <c r="AR89" s="47"/>
      <c r="AS89" s="47"/>
      <c r="AT89" s="47"/>
    </row>
    <row r="90" spans="1:46" ht="15" customHeight="1" x14ac:dyDescent="0.25">
      <c r="A90" s="10"/>
      <c r="B90" s="26">
        <v>90</v>
      </c>
      <c r="C90" s="27" t="s">
        <v>244</v>
      </c>
      <c r="D90" s="28" t="s">
        <v>245</v>
      </c>
      <c r="E90" s="29" t="s">
        <v>93</v>
      </c>
      <c r="F90" s="27" t="s">
        <v>107</v>
      </c>
      <c r="G90" s="30">
        <v>42716</v>
      </c>
      <c r="H90" s="31"/>
      <c r="I90" s="32">
        <v>20291.8</v>
      </c>
      <c r="J90" s="32">
        <v>20291.8</v>
      </c>
      <c r="K90" s="32"/>
      <c r="L90" s="32"/>
      <c r="M90" s="33"/>
      <c r="N90" s="34">
        <v>0</v>
      </c>
      <c r="O90" s="35" t="s">
        <v>942</v>
      </c>
      <c r="P90" s="36"/>
      <c r="Q90" s="37"/>
      <c r="R90" s="38"/>
      <c r="S90" s="39"/>
      <c r="T90" s="39"/>
      <c r="U90" s="39"/>
      <c r="V90" s="40">
        <v>50</v>
      </c>
      <c r="W90" s="41">
        <f t="shared" si="14"/>
        <v>600</v>
      </c>
      <c r="X90" s="41">
        <v>0</v>
      </c>
      <c r="Y90" s="41">
        <f t="shared" si="15"/>
        <v>24</v>
      </c>
      <c r="Z90" s="41">
        <f t="shared" si="16"/>
        <v>12</v>
      </c>
      <c r="AA90" s="41">
        <f t="shared" si="17"/>
        <v>576</v>
      </c>
      <c r="AB90" s="42">
        <f t="shared" si="18"/>
        <v>0</v>
      </c>
      <c r="AC90" s="42">
        <v>0</v>
      </c>
      <c r="AD90" s="43">
        <v>0</v>
      </c>
      <c r="AE90" s="42">
        <f t="shared" si="19"/>
        <v>0</v>
      </c>
      <c r="AF90" s="44">
        <v>0</v>
      </c>
      <c r="AG90" s="41">
        <v>0</v>
      </c>
      <c r="AH90" s="44">
        <v>0</v>
      </c>
      <c r="AI90" s="44">
        <f t="shared" si="20"/>
        <v>0</v>
      </c>
      <c r="AJ90" s="44">
        <f t="shared" si="21"/>
        <v>0</v>
      </c>
      <c r="AK90" s="44">
        <f t="shared" si="13"/>
        <v>0</v>
      </c>
      <c r="AL90" s="41" t="str">
        <f t="shared" si="22"/>
        <v>Nusidėvėjęs</v>
      </c>
      <c r="AM90" s="45" t="s">
        <v>944</v>
      </c>
      <c r="AN90" s="46">
        <f t="shared" si="23"/>
        <v>0</v>
      </c>
      <c r="AO90" s="47" t="s">
        <v>108</v>
      </c>
      <c r="AP90" s="47">
        <v>50</v>
      </c>
      <c r="AQ90" s="48">
        <f t="shared" si="12"/>
        <v>2016</v>
      </c>
      <c r="AR90" s="47"/>
      <c r="AS90" s="47"/>
      <c r="AT90" s="47"/>
    </row>
    <row r="91" spans="1:46" ht="15" customHeight="1" x14ac:dyDescent="0.25">
      <c r="A91" s="10"/>
      <c r="B91" s="26">
        <v>91</v>
      </c>
      <c r="C91" s="27" t="s">
        <v>246</v>
      </c>
      <c r="D91" s="28" t="s">
        <v>247</v>
      </c>
      <c r="E91" s="29" t="s">
        <v>93</v>
      </c>
      <c r="F91" s="27" t="s">
        <v>107</v>
      </c>
      <c r="G91" s="30">
        <v>42716</v>
      </c>
      <c r="H91" s="31"/>
      <c r="I91" s="32">
        <v>26862.47</v>
      </c>
      <c r="J91" s="32">
        <v>26862.47</v>
      </c>
      <c r="K91" s="32"/>
      <c r="L91" s="32"/>
      <c r="M91" s="33"/>
      <c r="N91" s="34">
        <v>0</v>
      </c>
      <c r="O91" s="35" t="s">
        <v>942</v>
      </c>
      <c r="P91" s="36"/>
      <c r="Q91" s="37"/>
      <c r="R91" s="38"/>
      <c r="S91" s="39"/>
      <c r="T91" s="39"/>
      <c r="U91" s="39"/>
      <c r="V91" s="40">
        <v>50</v>
      </c>
      <c r="W91" s="41">
        <f t="shared" si="14"/>
        <v>600</v>
      </c>
      <c r="X91" s="41">
        <v>0</v>
      </c>
      <c r="Y91" s="41">
        <f t="shared" si="15"/>
        <v>24</v>
      </c>
      <c r="Z91" s="41">
        <f t="shared" si="16"/>
        <v>12</v>
      </c>
      <c r="AA91" s="41">
        <f t="shared" si="17"/>
        <v>576</v>
      </c>
      <c r="AB91" s="42">
        <f t="shared" si="18"/>
        <v>0</v>
      </c>
      <c r="AC91" s="42">
        <v>0</v>
      </c>
      <c r="AD91" s="43">
        <v>0</v>
      </c>
      <c r="AE91" s="42">
        <f t="shared" si="19"/>
        <v>0</v>
      </c>
      <c r="AF91" s="44">
        <v>0</v>
      </c>
      <c r="AG91" s="41">
        <v>0</v>
      </c>
      <c r="AH91" s="44">
        <v>0</v>
      </c>
      <c r="AI91" s="44">
        <f t="shared" si="20"/>
        <v>0</v>
      </c>
      <c r="AJ91" s="44">
        <f t="shared" si="21"/>
        <v>0</v>
      </c>
      <c r="AK91" s="44">
        <f t="shared" si="13"/>
        <v>0</v>
      </c>
      <c r="AL91" s="41" t="str">
        <f t="shared" si="22"/>
        <v>Nusidėvėjęs</v>
      </c>
      <c r="AM91" s="45" t="s">
        <v>944</v>
      </c>
      <c r="AN91" s="46">
        <f t="shared" si="23"/>
        <v>0</v>
      </c>
      <c r="AO91" s="47" t="s">
        <v>108</v>
      </c>
      <c r="AP91" s="47">
        <v>50</v>
      </c>
      <c r="AQ91" s="48">
        <f t="shared" si="12"/>
        <v>2016</v>
      </c>
      <c r="AR91" s="47"/>
      <c r="AS91" s="47"/>
      <c r="AT91" s="47"/>
    </row>
    <row r="92" spans="1:46" ht="15" customHeight="1" x14ac:dyDescent="0.25">
      <c r="A92" s="10"/>
      <c r="B92" s="26">
        <v>92</v>
      </c>
      <c r="C92" s="27" t="s">
        <v>248</v>
      </c>
      <c r="D92" s="28" t="s">
        <v>249</v>
      </c>
      <c r="E92" s="29" t="s">
        <v>93</v>
      </c>
      <c r="F92" s="27" t="s">
        <v>107</v>
      </c>
      <c r="G92" s="30">
        <v>42716</v>
      </c>
      <c r="H92" s="31"/>
      <c r="I92" s="32">
        <v>22610.86</v>
      </c>
      <c r="J92" s="32">
        <v>22610.86</v>
      </c>
      <c r="K92" s="32"/>
      <c r="L92" s="32"/>
      <c r="M92" s="33"/>
      <c r="N92" s="34">
        <v>0</v>
      </c>
      <c r="O92" s="35" t="s">
        <v>942</v>
      </c>
      <c r="P92" s="36"/>
      <c r="Q92" s="37"/>
      <c r="R92" s="38"/>
      <c r="S92" s="39"/>
      <c r="T92" s="39"/>
      <c r="U92" s="39"/>
      <c r="V92" s="40">
        <v>50</v>
      </c>
      <c r="W92" s="41">
        <f t="shared" si="14"/>
        <v>600</v>
      </c>
      <c r="X92" s="41">
        <v>0</v>
      </c>
      <c r="Y92" s="41">
        <f t="shared" si="15"/>
        <v>24</v>
      </c>
      <c r="Z92" s="41">
        <f t="shared" si="16"/>
        <v>12</v>
      </c>
      <c r="AA92" s="41">
        <f t="shared" si="17"/>
        <v>576</v>
      </c>
      <c r="AB92" s="42">
        <f t="shared" si="18"/>
        <v>0</v>
      </c>
      <c r="AC92" s="42">
        <v>0</v>
      </c>
      <c r="AD92" s="43">
        <v>0</v>
      </c>
      <c r="AE92" s="42">
        <f t="shared" si="19"/>
        <v>0</v>
      </c>
      <c r="AF92" s="44">
        <v>0</v>
      </c>
      <c r="AG92" s="41">
        <v>0</v>
      </c>
      <c r="AH92" s="44">
        <v>0</v>
      </c>
      <c r="AI92" s="44">
        <f t="shared" si="20"/>
        <v>0</v>
      </c>
      <c r="AJ92" s="44">
        <f t="shared" si="21"/>
        <v>0</v>
      </c>
      <c r="AK92" s="44">
        <f t="shared" si="13"/>
        <v>0</v>
      </c>
      <c r="AL92" s="41" t="str">
        <f t="shared" si="22"/>
        <v>Nusidėvėjęs</v>
      </c>
      <c r="AM92" s="45" t="s">
        <v>944</v>
      </c>
      <c r="AN92" s="46">
        <f t="shared" si="23"/>
        <v>0</v>
      </c>
      <c r="AO92" s="47" t="s">
        <v>108</v>
      </c>
      <c r="AP92" s="47">
        <v>50</v>
      </c>
      <c r="AQ92" s="48">
        <f t="shared" si="12"/>
        <v>2016</v>
      </c>
      <c r="AR92" s="47"/>
      <c r="AS92" s="47"/>
      <c r="AT92" s="47"/>
    </row>
    <row r="93" spans="1:46" ht="15" customHeight="1" x14ac:dyDescent="0.25">
      <c r="A93" s="10"/>
      <c r="B93" s="26">
        <v>93</v>
      </c>
      <c r="C93" s="27" t="s">
        <v>250</v>
      </c>
      <c r="D93" s="28" t="s">
        <v>251</v>
      </c>
      <c r="E93" s="29" t="s">
        <v>93</v>
      </c>
      <c r="F93" s="27" t="s">
        <v>107</v>
      </c>
      <c r="G93" s="30">
        <v>42716</v>
      </c>
      <c r="H93" s="31"/>
      <c r="I93" s="32">
        <v>19035.64</v>
      </c>
      <c r="J93" s="32">
        <v>19035.64</v>
      </c>
      <c r="K93" s="32"/>
      <c r="L93" s="32"/>
      <c r="M93" s="33"/>
      <c r="N93" s="34">
        <v>0</v>
      </c>
      <c r="O93" s="35" t="s">
        <v>942</v>
      </c>
      <c r="P93" s="36"/>
      <c r="Q93" s="37"/>
      <c r="R93" s="38"/>
      <c r="S93" s="39"/>
      <c r="T93" s="39"/>
      <c r="U93" s="39"/>
      <c r="V93" s="40">
        <v>50</v>
      </c>
      <c r="W93" s="41">
        <f t="shared" si="14"/>
        <v>600</v>
      </c>
      <c r="X93" s="41">
        <v>0</v>
      </c>
      <c r="Y93" s="41">
        <f t="shared" si="15"/>
        <v>24</v>
      </c>
      <c r="Z93" s="41">
        <f t="shared" si="16"/>
        <v>12</v>
      </c>
      <c r="AA93" s="41">
        <f t="shared" si="17"/>
        <v>576</v>
      </c>
      <c r="AB93" s="42">
        <f t="shared" si="18"/>
        <v>0</v>
      </c>
      <c r="AC93" s="42">
        <v>0</v>
      </c>
      <c r="AD93" s="43">
        <v>0</v>
      </c>
      <c r="AE93" s="42">
        <f t="shared" si="19"/>
        <v>0</v>
      </c>
      <c r="AF93" s="44">
        <v>0</v>
      </c>
      <c r="AG93" s="41">
        <v>0</v>
      </c>
      <c r="AH93" s="44">
        <v>0</v>
      </c>
      <c r="AI93" s="44">
        <f t="shared" si="20"/>
        <v>0</v>
      </c>
      <c r="AJ93" s="44">
        <f t="shared" si="21"/>
        <v>0</v>
      </c>
      <c r="AK93" s="44">
        <f t="shared" si="13"/>
        <v>0</v>
      </c>
      <c r="AL93" s="41" t="str">
        <f t="shared" si="22"/>
        <v>Nusidėvėjęs</v>
      </c>
      <c r="AM93" s="45" t="s">
        <v>944</v>
      </c>
      <c r="AN93" s="46">
        <f t="shared" si="23"/>
        <v>0</v>
      </c>
      <c r="AO93" s="47" t="s">
        <v>108</v>
      </c>
      <c r="AP93" s="47">
        <v>50</v>
      </c>
      <c r="AQ93" s="48">
        <f t="shared" si="12"/>
        <v>2016</v>
      </c>
      <c r="AR93" s="47"/>
      <c r="AS93" s="47"/>
      <c r="AT93" s="47"/>
    </row>
    <row r="94" spans="1:46" ht="15" customHeight="1" x14ac:dyDescent="0.25">
      <c r="A94" s="10"/>
      <c r="B94" s="26">
        <v>94</v>
      </c>
      <c r="C94" s="27" t="s">
        <v>252</v>
      </c>
      <c r="D94" s="28" t="s">
        <v>253</v>
      </c>
      <c r="E94" s="29" t="s">
        <v>93</v>
      </c>
      <c r="F94" s="27" t="s">
        <v>107</v>
      </c>
      <c r="G94" s="30">
        <v>42716</v>
      </c>
      <c r="H94" s="31"/>
      <c r="I94" s="32">
        <v>8590.19</v>
      </c>
      <c r="J94" s="32">
        <v>8590.19</v>
      </c>
      <c r="K94" s="32"/>
      <c r="L94" s="32"/>
      <c r="M94" s="33"/>
      <c r="N94" s="34">
        <v>0</v>
      </c>
      <c r="O94" s="35" t="s">
        <v>942</v>
      </c>
      <c r="P94" s="36"/>
      <c r="Q94" s="37"/>
      <c r="R94" s="38"/>
      <c r="S94" s="39"/>
      <c r="T94" s="39"/>
      <c r="U94" s="39"/>
      <c r="V94" s="40">
        <v>50</v>
      </c>
      <c r="W94" s="41">
        <f t="shared" si="14"/>
        <v>600</v>
      </c>
      <c r="X94" s="41">
        <v>0</v>
      </c>
      <c r="Y94" s="41">
        <f t="shared" si="15"/>
        <v>24</v>
      </c>
      <c r="Z94" s="41">
        <f t="shared" si="16"/>
        <v>12</v>
      </c>
      <c r="AA94" s="41">
        <f t="shared" si="17"/>
        <v>576</v>
      </c>
      <c r="AB94" s="42">
        <f t="shared" si="18"/>
        <v>0</v>
      </c>
      <c r="AC94" s="42">
        <v>0</v>
      </c>
      <c r="AD94" s="43">
        <v>0</v>
      </c>
      <c r="AE94" s="42">
        <f t="shared" si="19"/>
        <v>0</v>
      </c>
      <c r="AF94" s="44">
        <v>0</v>
      </c>
      <c r="AG94" s="41">
        <v>0</v>
      </c>
      <c r="AH94" s="44">
        <v>0</v>
      </c>
      <c r="AI94" s="44">
        <f t="shared" si="20"/>
        <v>0</v>
      </c>
      <c r="AJ94" s="44">
        <f t="shared" si="21"/>
        <v>0</v>
      </c>
      <c r="AK94" s="44">
        <f t="shared" si="13"/>
        <v>0</v>
      </c>
      <c r="AL94" s="41" t="str">
        <f t="shared" si="22"/>
        <v>Nusidėvėjęs</v>
      </c>
      <c r="AM94" s="45" t="s">
        <v>944</v>
      </c>
      <c r="AN94" s="46">
        <f t="shared" si="23"/>
        <v>0</v>
      </c>
      <c r="AO94" s="47" t="s">
        <v>108</v>
      </c>
      <c r="AP94" s="47">
        <v>50</v>
      </c>
      <c r="AQ94" s="48">
        <f t="shared" si="12"/>
        <v>2016</v>
      </c>
      <c r="AR94" s="47"/>
      <c r="AS94" s="47"/>
      <c r="AT94" s="47"/>
    </row>
    <row r="95" spans="1:46" ht="15" customHeight="1" x14ac:dyDescent="0.25">
      <c r="A95" s="10"/>
      <c r="B95" s="26">
        <v>95</v>
      </c>
      <c r="C95" s="27" t="s">
        <v>254</v>
      </c>
      <c r="D95" s="28" t="s">
        <v>255</v>
      </c>
      <c r="E95" s="29" t="s">
        <v>93</v>
      </c>
      <c r="F95" s="27" t="s">
        <v>107</v>
      </c>
      <c r="G95" s="30">
        <v>42716</v>
      </c>
      <c r="H95" s="31"/>
      <c r="I95" s="32">
        <v>11498.68</v>
      </c>
      <c r="J95" s="32">
        <v>11498.68</v>
      </c>
      <c r="K95" s="32"/>
      <c r="L95" s="32"/>
      <c r="M95" s="33"/>
      <c r="N95" s="34">
        <v>0</v>
      </c>
      <c r="O95" s="35" t="s">
        <v>942</v>
      </c>
      <c r="P95" s="36"/>
      <c r="Q95" s="37"/>
      <c r="R95" s="38"/>
      <c r="S95" s="39"/>
      <c r="T95" s="39"/>
      <c r="U95" s="39"/>
      <c r="V95" s="40">
        <v>50</v>
      </c>
      <c r="W95" s="41">
        <f t="shared" si="14"/>
        <v>600</v>
      </c>
      <c r="X95" s="41">
        <v>0</v>
      </c>
      <c r="Y95" s="41">
        <f t="shared" si="15"/>
        <v>24</v>
      </c>
      <c r="Z95" s="41">
        <f t="shared" si="16"/>
        <v>12</v>
      </c>
      <c r="AA95" s="41">
        <f t="shared" si="17"/>
        <v>576</v>
      </c>
      <c r="AB95" s="42">
        <f t="shared" si="18"/>
        <v>0</v>
      </c>
      <c r="AC95" s="42">
        <v>0</v>
      </c>
      <c r="AD95" s="43">
        <v>0</v>
      </c>
      <c r="AE95" s="42">
        <f t="shared" si="19"/>
        <v>0</v>
      </c>
      <c r="AF95" s="44">
        <v>0</v>
      </c>
      <c r="AG95" s="41">
        <v>0</v>
      </c>
      <c r="AH95" s="44">
        <v>0</v>
      </c>
      <c r="AI95" s="44">
        <f t="shared" si="20"/>
        <v>0</v>
      </c>
      <c r="AJ95" s="44">
        <f t="shared" si="21"/>
        <v>0</v>
      </c>
      <c r="AK95" s="44">
        <f t="shared" si="13"/>
        <v>0</v>
      </c>
      <c r="AL95" s="41" t="str">
        <f t="shared" si="22"/>
        <v>Nusidėvėjęs</v>
      </c>
      <c r="AM95" s="45" t="s">
        <v>944</v>
      </c>
      <c r="AN95" s="46">
        <f t="shared" si="23"/>
        <v>0</v>
      </c>
      <c r="AO95" s="47" t="s">
        <v>108</v>
      </c>
      <c r="AP95" s="47">
        <v>50</v>
      </c>
      <c r="AQ95" s="48">
        <f t="shared" si="12"/>
        <v>2016</v>
      </c>
      <c r="AR95" s="47"/>
      <c r="AS95" s="47"/>
      <c r="AT95" s="47"/>
    </row>
    <row r="96" spans="1:46" ht="15" customHeight="1" x14ac:dyDescent="0.25">
      <c r="A96" s="10"/>
      <c r="B96" s="26">
        <v>96</v>
      </c>
      <c r="C96" s="27" t="s">
        <v>252</v>
      </c>
      <c r="D96" s="28" t="s">
        <v>256</v>
      </c>
      <c r="E96" s="29" t="s">
        <v>93</v>
      </c>
      <c r="F96" s="29" t="s">
        <v>107</v>
      </c>
      <c r="G96" s="30">
        <v>42716</v>
      </c>
      <c r="H96" s="31"/>
      <c r="I96" s="32">
        <v>7865.49</v>
      </c>
      <c r="J96" s="32">
        <v>7865.49</v>
      </c>
      <c r="K96" s="32"/>
      <c r="L96" s="32"/>
      <c r="M96" s="33"/>
      <c r="N96" s="34">
        <v>0</v>
      </c>
      <c r="O96" s="35" t="s">
        <v>942</v>
      </c>
      <c r="P96" s="36"/>
      <c r="Q96" s="37"/>
      <c r="R96" s="38"/>
      <c r="S96" s="39"/>
      <c r="T96" s="39"/>
      <c r="U96" s="39"/>
      <c r="V96" s="40">
        <v>50</v>
      </c>
      <c r="W96" s="41">
        <f t="shared" si="14"/>
        <v>600</v>
      </c>
      <c r="X96" s="41">
        <v>0</v>
      </c>
      <c r="Y96" s="41">
        <f t="shared" si="15"/>
        <v>24</v>
      </c>
      <c r="Z96" s="41">
        <f t="shared" si="16"/>
        <v>12</v>
      </c>
      <c r="AA96" s="41">
        <f t="shared" si="17"/>
        <v>576</v>
      </c>
      <c r="AB96" s="42">
        <f t="shared" si="18"/>
        <v>0</v>
      </c>
      <c r="AC96" s="42">
        <v>0</v>
      </c>
      <c r="AD96" s="43">
        <v>0</v>
      </c>
      <c r="AE96" s="42">
        <f t="shared" si="19"/>
        <v>0</v>
      </c>
      <c r="AF96" s="44">
        <v>0</v>
      </c>
      <c r="AG96" s="41">
        <v>0</v>
      </c>
      <c r="AH96" s="44">
        <v>0</v>
      </c>
      <c r="AI96" s="44">
        <f t="shared" si="20"/>
        <v>0</v>
      </c>
      <c r="AJ96" s="44">
        <f t="shared" si="21"/>
        <v>0</v>
      </c>
      <c r="AK96" s="44">
        <f t="shared" si="13"/>
        <v>0</v>
      </c>
      <c r="AL96" s="41" t="str">
        <f t="shared" si="22"/>
        <v>Nusidėvėjęs</v>
      </c>
      <c r="AM96" s="45" t="s">
        <v>944</v>
      </c>
      <c r="AN96" s="46">
        <f t="shared" si="23"/>
        <v>0</v>
      </c>
      <c r="AO96" s="47" t="s">
        <v>108</v>
      </c>
      <c r="AP96" s="47">
        <v>50</v>
      </c>
      <c r="AQ96" s="48">
        <f t="shared" si="12"/>
        <v>2016</v>
      </c>
      <c r="AR96" s="47"/>
      <c r="AS96" s="47"/>
      <c r="AT96" s="47"/>
    </row>
    <row r="97" spans="1:46" ht="15" customHeight="1" x14ac:dyDescent="0.25">
      <c r="A97" s="10"/>
      <c r="B97" s="26">
        <v>97</v>
      </c>
      <c r="C97" s="29" t="s">
        <v>257</v>
      </c>
      <c r="D97" s="28" t="s">
        <v>258</v>
      </c>
      <c r="E97" s="29" t="s">
        <v>93</v>
      </c>
      <c r="F97" s="27" t="s">
        <v>107</v>
      </c>
      <c r="G97" s="30">
        <v>42716</v>
      </c>
      <c r="H97" s="31"/>
      <c r="I97" s="32">
        <v>65513.51</v>
      </c>
      <c r="J97" s="32">
        <v>65513.51</v>
      </c>
      <c r="K97" s="32"/>
      <c r="L97" s="32"/>
      <c r="M97" s="33"/>
      <c r="N97" s="34">
        <v>0</v>
      </c>
      <c r="O97" s="35" t="s">
        <v>942</v>
      </c>
      <c r="P97" s="36"/>
      <c r="Q97" s="37"/>
      <c r="R97" s="38"/>
      <c r="S97" s="39"/>
      <c r="T97" s="39"/>
      <c r="U97" s="39"/>
      <c r="V97" s="40">
        <v>50</v>
      </c>
      <c r="W97" s="41">
        <f t="shared" si="14"/>
        <v>600</v>
      </c>
      <c r="X97" s="41">
        <v>0</v>
      </c>
      <c r="Y97" s="41">
        <f t="shared" si="15"/>
        <v>24</v>
      </c>
      <c r="Z97" s="41">
        <f t="shared" si="16"/>
        <v>12</v>
      </c>
      <c r="AA97" s="41">
        <f t="shared" si="17"/>
        <v>576</v>
      </c>
      <c r="AB97" s="42">
        <f t="shared" si="18"/>
        <v>0</v>
      </c>
      <c r="AC97" s="42">
        <v>0</v>
      </c>
      <c r="AD97" s="43">
        <v>0</v>
      </c>
      <c r="AE97" s="42">
        <f t="shared" si="19"/>
        <v>0</v>
      </c>
      <c r="AF97" s="44">
        <v>0</v>
      </c>
      <c r="AG97" s="41">
        <v>0</v>
      </c>
      <c r="AH97" s="44">
        <v>0</v>
      </c>
      <c r="AI97" s="44">
        <f t="shared" si="20"/>
        <v>0</v>
      </c>
      <c r="AJ97" s="44">
        <f t="shared" si="21"/>
        <v>0</v>
      </c>
      <c r="AK97" s="44">
        <f t="shared" si="13"/>
        <v>0</v>
      </c>
      <c r="AL97" s="41" t="str">
        <f t="shared" si="22"/>
        <v>Nusidėvėjęs</v>
      </c>
      <c r="AM97" s="45" t="s">
        <v>944</v>
      </c>
      <c r="AN97" s="46">
        <f t="shared" si="23"/>
        <v>0</v>
      </c>
      <c r="AO97" s="47" t="s">
        <v>108</v>
      </c>
      <c r="AP97" s="47">
        <v>50</v>
      </c>
      <c r="AQ97" s="48">
        <f t="shared" si="12"/>
        <v>2016</v>
      </c>
      <c r="AR97" s="47"/>
      <c r="AS97" s="47"/>
      <c r="AT97" s="47"/>
    </row>
    <row r="98" spans="1:46" ht="15" customHeight="1" x14ac:dyDescent="0.25">
      <c r="A98" s="10"/>
      <c r="B98" s="26">
        <v>98</v>
      </c>
      <c r="C98" s="29" t="s">
        <v>259</v>
      </c>
      <c r="D98" s="28" t="s">
        <v>260</v>
      </c>
      <c r="E98" s="29" t="s">
        <v>93</v>
      </c>
      <c r="F98" s="27" t="s">
        <v>97</v>
      </c>
      <c r="G98" s="30">
        <v>42716</v>
      </c>
      <c r="H98" s="31"/>
      <c r="I98" s="32">
        <v>20291.8</v>
      </c>
      <c r="J98" s="32">
        <v>20291.8</v>
      </c>
      <c r="K98" s="32"/>
      <c r="L98" s="32"/>
      <c r="M98" s="33"/>
      <c r="N98" s="34">
        <v>0</v>
      </c>
      <c r="O98" s="35" t="s">
        <v>942</v>
      </c>
      <c r="P98" s="36"/>
      <c r="Q98" s="37"/>
      <c r="R98" s="38"/>
      <c r="S98" s="39"/>
      <c r="T98" s="39"/>
      <c r="U98" s="39"/>
      <c r="V98" s="40">
        <v>50</v>
      </c>
      <c r="W98" s="41">
        <f t="shared" si="14"/>
        <v>600</v>
      </c>
      <c r="X98" s="41">
        <v>0</v>
      </c>
      <c r="Y98" s="41">
        <f t="shared" si="15"/>
        <v>24</v>
      </c>
      <c r="Z98" s="41">
        <f t="shared" si="16"/>
        <v>12</v>
      </c>
      <c r="AA98" s="41">
        <f t="shared" si="17"/>
        <v>576</v>
      </c>
      <c r="AB98" s="42">
        <f t="shared" si="18"/>
        <v>0</v>
      </c>
      <c r="AC98" s="42">
        <v>0</v>
      </c>
      <c r="AD98" s="43">
        <v>0</v>
      </c>
      <c r="AE98" s="42">
        <f t="shared" si="19"/>
        <v>0</v>
      </c>
      <c r="AF98" s="44">
        <v>0</v>
      </c>
      <c r="AG98" s="41">
        <v>0</v>
      </c>
      <c r="AH98" s="44">
        <v>0</v>
      </c>
      <c r="AI98" s="44">
        <f t="shared" si="20"/>
        <v>0</v>
      </c>
      <c r="AJ98" s="44">
        <f t="shared" si="21"/>
        <v>0</v>
      </c>
      <c r="AK98" s="44">
        <f t="shared" si="13"/>
        <v>0</v>
      </c>
      <c r="AL98" s="41" t="str">
        <f t="shared" si="22"/>
        <v>Nusidėvėjęs</v>
      </c>
      <c r="AM98" s="45" t="s">
        <v>944</v>
      </c>
      <c r="AN98" s="46">
        <f t="shared" si="23"/>
        <v>0</v>
      </c>
      <c r="AO98" s="47" t="s">
        <v>98</v>
      </c>
      <c r="AP98" s="47">
        <v>50</v>
      </c>
      <c r="AQ98" s="48">
        <f t="shared" si="12"/>
        <v>2016</v>
      </c>
      <c r="AR98" s="47"/>
      <c r="AS98" s="47"/>
      <c r="AT98" s="47"/>
    </row>
    <row r="99" spans="1:46" ht="15" customHeight="1" x14ac:dyDescent="0.25">
      <c r="A99" s="10"/>
      <c r="B99" s="26">
        <v>99</v>
      </c>
      <c r="C99" s="29" t="s">
        <v>261</v>
      </c>
      <c r="D99" s="28" t="s">
        <v>262</v>
      </c>
      <c r="E99" s="29" t="s">
        <v>93</v>
      </c>
      <c r="F99" s="27" t="s">
        <v>97</v>
      </c>
      <c r="G99" s="30">
        <v>42716</v>
      </c>
      <c r="H99" s="31"/>
      <c r="I99" s="32">
        <v>21934.46</v>
      </c>
      <c r="J99" s="32">
        <v>21934.46</v>
      </c>
      <c r="K99" s="32"/>
      <c r="L99" s="32"/>
      <c r="M99" s="33"/>
      <c r="N99" s="34">
        <v>0</v>
      </c>
      <c r="O99" s="35" t="s">
        <v>942</v>
      </c>
      <c r="P99" s="36"/>
      <c r="Q99" s="37"/>
      <c r="R99" s="38"/>
      <c r="S99" s="39"/>
      <c r="T99" s="39"/>
      <c r="U99" s="39"/>
      <c r="V99" s="40">
        <v>50</v>
      </c>
      <c r="W99" s="41">
        <f t="shared" si="14"/>
        <v>600</v>
      </c>
      <c r="X99" s="41">
        <v>0</v>
      </c>
      <c r="Y99" s="41">
        <f t="shared" si="15"/>
        <v>24</v>
      </c>
      <c r="Z99" s="41">
        <f t="shared" si="16"/>
        <v>12</v>
      </c>
      <c r="AA99" s="41">
        <f t="shared" si="17"/>
        <v>576</v>
      </c>
      <c r="AB99" s="42">
        <f t="shared" si="18"/>
        <v>0</v>
      </c>
      <c r="AC99" s="42">
        <v>0</v>
      </c>
      <c r="AD99" s="43">
        <v>0</v>
      </c>
      <c r="AE99" s="42">
        <f t="shared" si="19"/>
        <v>0</v>
      </c>
      <c r="AF99" s="44">
        <v>0</v>
      </c>
      <c r="AG99" s="41">
        <v>0</v>
      </c>
      <c r="AH99" s="44">
        <v>0</v>
      </c>
      <c r="AI99" s="44">
        <f t="shared" si="20"/>
        <v>0</v>
      </c>
      <c r="AJ99" s="44">
        <f t="shared" si="21"/>
        <v>0</v>
      </c>
      <c r="AK99" s="44">
        <f t="shared" si="13"/>
        <v>0</v>
      </c>
      <c r="AL99" s="41" t="str">
        <f t="shared" si="22"/>
        <v>Nusidėvėjęs</v>
      </c>
      <c r="AM99" s="45" t="s">
        <v>944</v>
      </c>
      <c r="AN99" s="46">
        <f t="shared" si="23"/>
        <v>0</v>
      </c>
      <c r="AO99" s="47" t="s">
        <v>98</v>
      </c>
      <c r="AP99" s="47">
        <v>50</v>
      </c>
      <c r="AQ99" s="48">
        <f t="shared" si="12"/>
        <v>2016</v>
      </c>
      <c r="AR99" s="47"/>
      <c r="AS99" s="47"/>
      <c r="AT99" s="47"/>
    </row>
    <row r="100" spans="1:46" ht="15" customHeight="1" x14ac:dyDescent="0.25">
      <c r="A100" s="10"/>
      <c r="B100" s="26">
        <v>100</v>
      </c>
      <c r="C100" s="29" t="s">
        <v>263</v>
      </c>
      <c r="D100" s="28" t="s">
        <v>264</v>
      </c>
      <c r="E100" s="29" t="s">
        <v>93</v>
      </c>
      <c r="F100" s="27" t="s">
        <v>97</v>
      </c>
      <c r="G100" s="30">
        <v>42716</v>
      </c>
      <c r="H100" s="31"/>
      <c r="I100" s="32">
        <v>9198.9500000000007</v>
      </c>
      <c r="J100" s="32">
        <v>9198.9500000000007</v>
      </c>
      <c r="K100" s="32"/>
      <c r="L100" s="32"/>
      <c r="M100" s="33"/>
      <c r="N100" s="34">
        <v>0</v>
      </c>
      <c r="O100" s="35" t="s">
        <v>942</v>
      </c>
      <c r="P100" s="36"/>
      <c r="Q100" s="37"/>
      <c r="R100" s="38"/>
      <c r="S100" s="39"/>
      <c r="T100" s="39"/>
      <c r="U100" s="39"/>
      <c r="V100" s="40">
        <v>50</v>
      </c>
      <c r="W100" s="41">
        <f t="shared" si="14"/>
        <v>600</v>
      </c>
      <c r="X100" s="41">
        <v>0</v>
      </c>
      <c r="Y100" s="41">
        <f t="shared" si="15"/>
        <v>24</v>
      </c>
      <c r="Z100" s="41">
        <f t="shared" si="16"/>
        <v>12</v>
      </c>
      <c r="AA100" s="41">
        <f t="shared" si="17"/>
        <v>576</v>
      </c>
      <c r="AB100" s="42">
        <f t="shared" si="18"/>
        <v>0</v>
      </c>
      <c r="AC100" s="42">
        <v>0</v>
      </c>
      <c r="AD100" s="43">
        <v>0</v>
      </c>
      <c r="AE100" s="42">
        <f t="shared" si="19"/>
        <v>0</v>
      </c>
      <c r="AF100" s="44">
        <v>0</v>
      </c>
      <c r="AG100" s="41">
        <v>0</v>
      </c>
      <c r="AH100" s="44">
        <v>0</v>
      </c>
      <c r="AI100" s="44">
        <f t="shared" si="20"/>
        <v>0</v>
      </c>
      <c r="AJ100" s="44">
        <f t="shared" si="21"/>
        <v>0</v>
      </c>
      <c r="AK100" s="44">
        <f t="shared" si="13"/>
        <v>0</v>
      </c>
      <c r="AL100" s="41" t="str">
        <f t="shared" si="22"/>
        <v>Nusidėvėjęs</v>
      </c>
      <c r="AM100" s="45" t="s">
        <v>944</v>
      </c>
      <c r="AN100" s="46">
        <f t="shared" si="23"/>
        <v>0</v>
      </c>
      <c r="AO100" s="47" t="s">
        <v>98</v>
      </c>
      <c r="AP100" s="47">
        <v>50</v>
      </c>
      <c r="AQ100" s="48">
        <f t="shared" si="12"/>
        <v>2016</v>
      </c>
      <c r="AR100" s="47"/>
      <c r="AS100" s="47"/>
      <c r="AT100" s="47"/>
    </row>
    <row r="101" spans="1:46" ht="15" customHeight="1" x14ac:dyDescent="0.25">
      <c r="A101" s="10"/>
      <c r="B101" s="26">
        <v>101</v>
      </c>
      <c r="C101" s="29" t="s">
        <v>265</v>
      </c>
      <c r="D101" s="28" t="s">
        <v>266</v>
      </c>
      <c r="E101" s="29" t="s">
        <v>93</v>
      </c>
      <c r="F101" s="29" t="s">
        <v>97</v>
      </c>
      <c r="G101" s="30">
        <v>42716</v>
      </c>
      <c r="H101" s="31"/>
      <c r="I101" s="32">
        <v>20485.05</v>
      </c>
      <c r="J101" s="32">
        <v>20485.05</v>
      </c>
      <c r="K101" s="32"/>
      <c r="L101" s="32"/>
      <c r="M101" s="33"/>
      <c r="N101" s="34">
        <v>0</v>
      </c>
      <c r="O101" s="35" t="s">
        <v>942</v>
      </c>
      <c r="P101" s="36"/>
      <c r="Q101" s="37"/>
      <c r="R101" s="38"/>
      <c r="S101" s="39"/>
      <c r="T101" s="39"/>
      <c r="U101" s="39"/>
      <c r="V101" s="40">
        <v>50</v>
      </c>
      <c r="W101" s="41">
        <f t="shared" si="14"/>
        <v>600</v>
      </c>
      <c r="X101" s="41">
        <v>0</v>
      </c>
      <c r="Y101" s="41">
        <f t="shared" si="15"/>
        <v>24</v>
      </c>
      <c r="Z101" s="41">
        <f t="shared" si="16"/>
        <v>12</v>
      </c>
      <c r="AA101" s="41">
        <f t="shared" si="17"/>
        <v>576</v>
      </c>
      <c r="AB101" s="42">
        <f t="shared" si="18"/>
        <v>0</v>
      </c>
      <c r="AC101" s="42">
        <v>0</v>
      </c>
      <c r="AD101" s="43">
        <v>0</v>
      </c>
      <c r="AE101" s="42">
        <f t="shared" si="19"/>
        <v>0</v>
      </c>
      <c r="AF101" s="44">
        <v>0</v>
      </c>
      <c r="AG101" s="41">
        <v>0</v>
      </c>
      <c r="AH101" s="44">
        <v>0</v>
      </c>
      <c r="AI101" s="44">
        <f t="shared" si="20"/>
        <v>0</v>
      </c>
      <c r="AJ101" s="44">
        <f t="shared" si="21"/>
        <v>0</v>
      </c>
      <c r="AK101" s="44">
        <f t="shared" si="13"/>
        <v>0</v>
      </c>
      <c r="AL101" s="41" t="str">
        <f t="shared" si="22"/>
        <v>Nusidėvėjęs</v>
      </c>
      <c r="AM101" s="45" t="s">
        <v>944</v>
      </c>
      <c r="AN101" s="46">
        <f t="shared" si="23"/>
        <v>0</v>
      </c>
      <c r="AO101" s="47" t="s">
        <v>98</v>
      </c>
      <c r="AP101" s="47">
        <v>50</v>
      </c>
      <c r="AQ101" s="48">
        <f t="shared" si="12"/>
        <v>2016</v>
      </c>
      <c r="AR101" s="47"/>
      <c r="AS101" s="47"/>
      <c r="AT101" s="47"/>
    </row>
    <row r="102" spans="1:46" ht="15" customHeight="1" x14ac:dyDescent="0.25">
      <c r="A102" s="10"/>
      <c r="B102" s="26">
        <v>102</v>
      </c>
      <c r="C102" s="29" t="s">
        <v>267</v>
      </c>
      <c r="D102" s="28" t="s">
        <v>268</v>
      </c>
      <c r="E102" s="29" t="s">
        <v>93</v>
      </c>
      <c r="F102" s="27" t="s">
        <v>97</v>
      </c>
      <c r="G102" s="30">
        <v>42716</v>
      </c>
      <c r="H102" s="31"/>
      <c r="I102" s="32">
        <v>28795.02</v>
      </c>
      <c r="J102" s="32">
        <v>28795.02</v>
      </c>
      <c r="K102" s="32"/>
      <c r="L102" s="32"/>
      <c r="M102" s="33"/>
      <c r="N102" s="34">
        <v>0</v>
      </c>
      <c r="O102" s="35" t="s">
        <v>942</v>
      </c>
      <c r="P102" s="36"/>
      <c r="Q102" s="37"/>
      <c r="R102" s="38"/>
      <c r="S102" s="39"/>
      <c r="T102" s="39"/>
      <c r="U102" s="39"/>
      <c r="V102" s="40">
        <v>50</v>
      </c>
      <c r="W102" s="41">
        <f t="shared" si="14"/>
        <v>600</v>
      </c>
      <c r="X102" s="41">
        <v>0</v>
      </c>
      <c r="Y102" s="41">
        <f t="shared" si="15"/>
        <v>24</v>
      </c>
      <c r="Z102" s="41">
        <f t="shared" si="16"/>
        <v>12</v>
      </c>
      <c r="AA102" s="41">
        <f t="shared" si="17"/>
        <v>576</v>
      </c>
      <c r="AB102" s="42">
        <f t="shared" si="18"/>
        <v>0</v>
      </c>
      <c r="AC102" s="42">
        <v>0</v>
      </c>
      <c r="AD102" s="43">
        <v>0</v>
      </c>
      <c r="AE102" s="42">
        <f t="shared" si="19"/>
        <v>0</v>
      </c>
      <c r="AF102" s="44">
        <v>0</v>
      </c>
      <c r="AG102" s="41">
        <v>0</v>
      </c>
      <c r="AH102" s="44">
        <v>0</v>
      </c>
      <c r="AI102" s="44">
        <f t="shared" si="20"/>
        <v>0</v>
      </c>
      <c r="AJ102" s="44">
        <f t="shared" si="21"/>
        <v>0</v>
      </c>
      <c r="AK102" s="44">
        <f t="shared" si="13"/>
        <v>0</v>
      </c>
      <c r="AL102" s="41" t="str">
        <f t="shared" si="22"/>
        <v>Nusidėvėjęs</v>
      </c>
      <c r="AM102" s="45" t="s">
        <v>944</v>
      </c>
      <c r="AN102" s="46">
        <f t="shared" si="23"/>
        <v>0</v>
      </c>
      <c r="AO102" s="47" t="s">
        <v>98</v>
      </c>
      <c r="AP102" s="47">
        <v>50</v>
      </c>
      <c r="AQ102" s="48">
        <f t="shared" si="12"/>
        <v>2016</v>
      </c>
      <c r="AR102" s="47"/>
      <c r="AS102" s="47"/>
      <c r="AT102" s="47"/>
    </row>
    <row r="103" spans="1:46" ht="15" customHeight="1" x14ac:dyDescent="0.25">
      <c r="A103" s="10"/>
      <c r="B103" s="26">
        <v>103</v>
      </c>
      <c r="C103" s="27" t="s">
        <v>269</v>
      </c>
      <c r="D103" s="28" t="s">
        <v>270</v>
      </c>
      <c r="E103" s="29" t="s">
        <v>93</v>
      </c>
      <c r="F103" s="27" t="s">
        <v>97</v>
      </c>
      <c r="G103" s="30">
        <v>42716</v>
      </c>
      <c r="H103" s="31"/>
      <c r="I103" s="32">
        <v>99526.43</v>
      </c>
      <c r="J103" s="32">
        <v>99526.43</v>
      </c>
      <c r="K103" s="32"/>
      <c r="L103" s="32"/>
      <c r="M103" s="33"/>
      <c r="N103" s="34">
        <v>0</v>
      </c>
      <c r="O103" s="35" t="s">
        <v>942</v>
      </c>
      <c r="P103" s="36"/>
      <c r="Q103" s="37"/>
      <c r="R103" s="38"/>
      <c r="S103" s="39"/>
      <c r="T103" s="39"/>
      <c r="U103" s="39"/>
      <c r="V103" s="40">
        <v>50</v>
      </c>
      <c r="W103" s="41">
        <f t="shared" si="14"/>
        <v>600</v>
      </c>
      <c r="X103" s="41">
        <v>0</v>
      </c>
      <c r="Y103" s="41">
        <f t="shared" si="15"/>
        <v>24</v>
      </c>
      <c r="Z103" s="41">
        <f t="shared" si="16"/>
        <v>12</v>
      </c>
      <c r="AA103" s="41">
        <f t="shared" si="17"/>
        <v>576</v>
      </c>
      <c r="AB103" s="42">
        <f t="shared" si="18"/>
        <v>0</v>
      </c>
      <c r="AC103" s="42">
        <v>0</v>
      </c>
      <c r="AD103" s="43">
        <v>0</v>
      </c>
      <c r="AE103" s="42">
        <f t="shared" si="19"/>
        <v>0</v>
      </c>
      <c r="AF103" s="44">
        <v>0</v>
      </c>
      <c r="AG103" s="41">
        <v>0</v>
      </c>
      <c r="AH103" s="44">
        <v>0</v>
      </c>
      <c r="AI103" s="44">
        <f t="shared" si="20"/>
        <v>0</v>
      </c>
      <c r="AJ103" s="44">
        <f t="shared" si="21"/>
        <v>0</v>
      </c>
      <c r="AK103" s="44">
        <f t="shared" si="13"/>
        <v>0</v>
      </c>
      <c r="AL103" s="41" t="str">
        <f t="shared" si="22"/>
        <v>Nusidėvėjęs</v>
      </c>
      <c r="AM103" s="45" t="s">
        <v>944</v>
      </c>
      <c r="AN103" s="46">
        <f t="shared" si="23"/>
        <v>0</v>
      </c>
      <c r="AO103" s="47" t="s">
        <v>98</v>
      </c>
      <c r="AP103" s="47">
        <v>50</v>
      </c>
      <c r="AQ103" s="48">
        <f t="shared" si="12"/>
        <v>2016</v>
      </c>
      <c r="AR103" s="47"/>
      <c r="AS103" s="47"/>
      <c r="AT103" s="47"/>
    </row>
    <row r="104" spans="1:46" ht="15" customHeight="1" x14ac:dyDescent="0.25">
      <c r="A104" s="10"/>
      <c r="B104" s="26">
        <v>104</v>
      </c>
      <c r="C104" s="27" t="s">
        <v>271</v>
      </c>
      <c r="D104" s="28" t="s">
        <v>272</v>
      </c>
      <c r="E104" s="29" t="s">
        <v>273</v>
      </c>
      <c r="F104" s="29" t="s">
        <v>67</v>
      </c>
      <c r="G104" s="30">
        <v>41152</v>
      </c>
      <c r="H104" s="31"/>
      <c r="I104" s="32">
        <v>13008.36</v>
      </c>
      <c r="J104" s="32"/>
      <c r="K104" s="32"/>
      <c r="L104" s="32"/>
      <c r="M104" s="33">
        <v>13008.36</v>
      </c>
      <c r="N104" s="34">
        <v>2710.0433333333331</v>
      </c>
      <c r="O104" s="35" t="s">
        <v>942</v>
      </c>
      <c r="P104" s="36"/>
      <c r="Q104" s="37"/>
      <c r="R104" s="38"/>
      <c r="S104" s="39"/>
      <c r="T104" s="39"/>
      <c r="U104" s="39"/>
      <c r="V104" s="40">
        <v>10</v>
      </c>
      <c r="W104" s="41">
        <f t="shared" si="14"/>
        <v>120</v>
      </c>
      <c r="X104" s="41">
        <v>0</v>
      </c>
      <c r="Y104" s="41">
        <f t="shared" si="15"/>
        <v>76</v>
      </c>
      <c r="Z104" s="41">
        <f t="shared" si="16"/>
        <v>12</v>
      </c>
      <c r="AA104" s="41">
        <f t="shared" si="17"/>
        <v>44</v>
      </c>
      <c r="AB104" s="42">
        <f t="shared" si="18"/>
        <v>61.591893939393934</v>
      </c>
      <c r="AC104" s="42">
        <v>739.10272727272718</v>
      </c>
      <c r="AD104" s="43">
        <v>11037.419393939395</v>
      </c>
      <c r="AE104" s="42">
        <f t="shared" si="19"/>
        <v>1970.9406060606052</v>
      </c>
      <c r="AF104" s="44">
        <v>11776.522121212123</v>
      </c>
      <c r="AG104" s="41">
        <v>0</v>
      </c>
      <c r="AH104" s="44">
        <v>0</v>
      </c>
      <c r="AI104" s="44">
        <f t="shared" si="20"/>
        <v>739.10272727272718</v>
      </c>
      <c r="AJ104" s="44">
        <f t="shared" si="21"/>
        <v>11776.522121212123</v>
      </c>
      <c r="AK104" s="44">
        <f t="shared" si="13"/>
        <v>1231.8378787878773</v>
      </c>
      <c r="AL104" s="41" t="str">
        <f t="shared" si="22"/>
        <v/>
      </c>
      <c r="AM104" s="45" t="s">
        <v>943</v>
      </c>
      <c r="AN104" s="46">
        <f t="shared" si="23"/>
        <v>0</v>
      </c>
      <c r="AO104" s="47" t="s">
        <v>274</v>
      </c>
      <c r="AP104" s="47">
        <v>8</v>
      </c>
      <c r="AQ104" s="48">
        <f t="shared" si="12"/>
        <v>2012</v>
      </c>
      <c r="AR104" s="47"/>
      <c r="AS104" s="47"/>
      <c r="AT104" s="47"/>
    </row>
    <row r="105" spans="1:46" ht="15" customHeight="1" x14ac:dyDescent="0.25">
      <c r="A105" s="10"/>
      <c r="B105" s="26">
        <v>105</v>
      </c>
      <c r="C105" s="27" t="s">
        <v>275</v>
      </c>
      <c r="D105" s="28" t="s">
        <v>276</v>
      </c>
      <c r="E105" s="29" t="s">
        <v>277</v>
      </c>
      <c r="F105" s="27" t="s">
        <v>58</v>
      </c>
      <c r="G105" s="30">
        <v>41152</v>
      </c>
      <c r="H105" s="31"/>
      <c r="I105" s="32">
        <v>2138.5500000000002</v>
      </c>
      <c r="J105" s="32"/>
      <c r="K105" s="32"/>
      <c r="L105" s="32"/>
      <c r="M105" s="33">
        <v>2138.5500000000002</v>
      </c>
      <c r="N105" s="34">
        <v>784.10333333333347</v>
      </c>
      <c r="O105" s="35" t="s">
        <v>942</v>
      </c>
      <c r="P105" s="36"/>
      <c r="Q105" s="37"/>
      <c r="R105" s="38"/>
      <c r="S105" s="39"/>
      <c r="T105" s="39"/>
      <c r="U105" s="39"/>
      <c r="V105" s="40">
        <v>10</v>
      </c>
      <c r="W105" s="41">
        <f t="shared" si="14"/>
        <v>120</v>
      </c>
      <c r="X105" s="41">
        <v>0</v>
      </c>
      <c r="Y105" s="41">
        <f t="shared" si="15"/>
        <v>76</v>
      </c>
      <c r="Z105" s="41">
        <f t="shared" si="16"/>
        <v>12</v>
      </c>
      <c r="AA105" s="41">
        <f t="shared" si="17"/>
        <v>44</v>
      </c>
      <c r="AB105" s="42">
        <f t="shared" si="18"/>
        <v>17.820530303030306</v>
      </c>
      <c r="AC105" s="42">
        <v>213.84636363636366</v>
      </c>
      <c r="AD105" s="43">
        <v>1568.2930303030303</v>
      </c>
      <c r="AE105" s="42">
        <f t="shared" si="19"/>
        <v>570.25696969696992</v>
      </c>
      <c r="AF105" s="44">
        <v>1782.1393939393938</v>
      </c>
      <c r="AG105" s="41">
        <v>0</v>
      </c>
      <c r="AH105" s="44">
        <v>0</v>
      </c>
      <c r="AI105" s="44">
        <f t="shared" si="20"/>
        <v>213.84636363636366</v>
      </c>
      <c r="AJ105" s="44">
        <f t="shared" si="21"/>
        <v>1782.1393939393938</v>
      </c>
      <c r="AK105" s="44">
        <f t="shared" si="13"/>
        <v>356.41060606060637</v>
      </c>
      <c r="AL105" s="41" t="str">
        <f t="shared" si="22"/>
        <v/>
      </c>
      <c r="AM105" s="45" t="s">
        <v>944</v>
      </c>
      <c r="AN105" s="46">
        <f t="shared" si="23"/>
        <v>0</v>
      </c>
      <c r="AO105" s="47" t="s">
        <v>278</v>
      </c>
      <c r="AP105" s="47">
        <v>10</v>
      </c>
      <c r="AQ105" s="48">
        <f t="shared" si="12"/>
        <v>2012</v>
      </c>
      <c r="AR105" s="47"/>
      <c r="AS105" s="47"/>
      <c r="AT105" s="47"/>
    </row>
    <row r="106" spans="1:46" ht="15" customHeight="1" x14ac:dyDescent="0.25">
      <c r="A106" s="10"/>
      <c r="B106" s="26">
        <v>106</v>
      </c>
      <c r="C106" s="27" t="s">
        <v>279</v>
      </c>
      <c r="D106" s="28" t="s">
        <v>280</v>
      </c>
      <c r="E106" s="29" t="s">
        <v>277</v>
      </c>
      <c r="F106" s="27" t="s">
        <v>53</v>
      </c>
      <c r="G106" s="30">
        <v>41152</v>
      </c>
      <c r="H106" s="31"/>
      <c r="I106" s="32">
        <v>613.70000000000005</v>
      </c>
      <c r="J106" s="32"/>
      <c r="K106" s="32"/>
      <c r="L106" s="32"/>
      <c r="M106" s="33">
        <v>613.70000000000005</v>
      </c>
      <c r="N106" s="34">
        <v>225.02333333333337</v>
      </c>
      <c r="O106" s="35" t="s">
        <v>942</v>
      </c>
      <c r="P106" s="36"/>
      <c r="Q106" s="37"/>
      <c r="R106" s="38"/>
      <c r="S106" s="39"/>
      <c r="T106" s="39"/>
      <c r="U106" s="39"/>
      <c r="V106" s="40">
        <v>10</v>
      </c>
      <c r="W106" s="41">
        <f t="shared" si="14"/>
        <v>120</v>
      </c>
      <c r="X106" s="41">
        <v>0</v>
      </c>
      <c r="Y106" s="41">
        <f t="shared" si="15"/>
        <v>76</v>
      </c>
      <c r="Z106" s="41">
        <f t="shared" si="16"/>
        <v>12</v>
      </c>
      <c r="AA106" s="41">
        <f t="shared" si="17"/>
        <v>44</v>
      </c>
      <c r="AB106" s="42">
        <f t="shared" si="18"/>
        <v>5.1141666666666676</v>
      </c>
      <c r="AC106" s="42">
        <v>61.370000000000012</v>
      </c>
      <c r="AD106" s="43">
        <v>450.04666666666668</v>
      </c>
      <c r="AE106" s="42">
        <f t="shared" si="19"/>
        <v>163.65333333333336</v>
      </c>
      <c r="AF106" s="44">
        <v>511.41666666666669</v>
      </c>
      <c r="AG106" s="41">
        <v>0</v>
      </c>
      <c r="AH106" s="44">
        <v>0</v>
      </c>
      <c r="AI106" s="44">
        <f t="shared" si="20"/>
        <v>61.370000000000012</v>
      </c>
      <c r="AJ106" s="44">
        <f t="shared" si="21"/>
        <v>511.41666666666669</v>
      </c>
      <c r="AK106" s="44">
        <f t="shared" si="13"/>
        <v>102.28333333333336</v>
      </c>
      <c r="AL106" s="41" t="str">
        <f t="shared" si="22"/>
        <v/>
      </c>
      <c r="AM106" s="45" t="s">
        <v>944</v>
      </c>
      <c r="AN106" s="46">
        <f t="shared" si="23"/>
        <v>0</v>
      </c>
      <c r="AO106" s="47" t="s">
        <v>278</v>
      </c>
      <c r="AP106" s="47">
        <v>10</v>
      </c>
      <c r="AQ106" s="48">
        <f t="shared" si="12"/>
        <v>2012</v>
      </c>
      <c r="AR106" s="47"/>
      <c r="AS106" s="47"/>
      <c r="AT106" s="47"/>
    </row>
    <row r="107" spans="1:46" ht="15" customHeight="1" x14ac:dyDescent="0.25">
      <c r="A107" s="10"/>
      <c r="B107" s="26">
        <v>107</v>
      </c>
      <c r="C107" s="27" t="s">
        <v>281</v>
      </c>
      <c r="D107" s="28" t="s">
        <v>282</v>
      </c>
      <c r="E107" s="29" t="s">
        <v>277</v>
      </c>
      <c r="F107" s="27" t="s">
        <v>58</v>
      </c>
      <c r="G107" s="30">
        <v>41152</v>
      </c>
      <c r="H107" s="31"/>
      <c r="I107" s="32">
        <v>182.46</v>
      </c>
      <c r="J107" s="32"/>
      <c r="K107" s="32"/>
      <c r="L107" s="32"/>
      <c r="M107" s="33">
        <v>182.46</v>
      </c>
      <c r="N107" s="34">
        <v>66.876666666666679</v>
      </c>
      <c r="O107" s="35" t="s">
        <v>942</v>
      </c>
      <c r="P107" s="36"/>
      <c r="Q107" s="37"/>
      <c r="R107" s="38"/>
      <c r="S107" s="39"/>
      <c r="T107" s="39"/>
      <c r="U107" s="39"/>
      <c r="V107" s="40">
        <v>10</v>
      </c>
      <c r="W107" s="41">
        <f t="shared" si="14"/>
        <v>120</v>
      </c>
      <c r="X107" s="41">
        <v>0</v>
      </c>
      <c r="Y107" s="41">
        <f t="shared" si="15"/>
        <v>76</v>
      </c>
      <c r="Z107" s="41">
        <f t="shared" si="16"/>
        <v>12</v>
      </c>
      <c r="AA107" s="41">
        <f t="shared" si="17"/>
        <v>44</v>
      </c>
      <c r="AB107" s="42">
        <f t="shared" si="18"/>
        <v>1.5199242424242427</v>
      </c>
      <c r="AC107" s="42">
        <v>18.239090909090912</v>
      </c>
      <c r="AD107" s="43">
        <v>133.82242424242423</v>
      </c>
      <c r="AE107" s="42">
        <f t="shared" si="19"/>
        <v>48.637575757575775</v>
      </c>
      <c r="AF107" s="44">
        <v>152.06151515151515</v>
      </c>
      <c r="AG107" s="41">
        <v>0</v>
      </c>
      <c r="AH107" s="44">
        <v>0</v>
      </c>
      <c r="AI107" s="44">
        <f t="shared" si="20"/>
        <v>18.239090909090912</v>
      </c>
      <c r="AJ107" s="44">
        <f t="shared" si="21"/>
        <v>152.06151515151515</v>
      </c>
      <c r="AK107" s="44">
        <f t="shared" si="13"/>
        <v>30.398484848484856</v>
      </c>
      <c r="AL107" s="41" t="str">
        <f t="shared" si="22"/>
        <v/>
      </c>
      <c r="AM107" s="45" t="s">
        <v>944</v>
      </c>
      <c r="AN107" s="46">
        <f t="shared" si="23"/>
        <v>0</v>
      </c>
      <c r="AO107" s="47" t="s">
        <v>278</v>
      </c>
      <c r="AP107" s="47">
        <v>10</v>
      </c>
      <c r="AQ107" s="48">
        <f t="shared" si="12"/>
        <v>2012</v>
      </c>
      <c r="AR107" s="47"/>
      <c r="AS107" s="47"/>
      <c r="AT107" s="47"/>
    </row>
    <row r="108" spans="1:46" ht="15" customHeight="1" x14ac:dyDescent="0.25">
      <c r="A108" s="10"/>
      <c r="B108" s="26">
        <v>108</v>
      </c>
      <c r="C108" s="27" t="s">
        <v>283</v>
      </c>
      <c r="D108" s="28" t="s">
        <v>284</v>
      </c>
      <c r="E108" s="29" t="s">
        <v>277</v>
      </c>
      <c r="F108" s="27" t="s">
        <v>67</v>
      </c>
      <c r="G108" s="30">
        <v>41152</v>
      </c>
      <c r="H108" s="31"/>
      <c r="I108" s="32">
        <v>376.22</v>
      </c>
      <c r="J108" s="32"/>
      <c r="K108" s="32"/>
      <c r="L108" s="32"/>
      <c r="M108" s="33">
        <v>376.22</v>
      </c>
      <c r="N108" s="34">
        <v>137.96000000000004</v>
      </c>
      <c r="O108" s="35" t="s">
        <v>942</v>
      </c>
      <c r="P108" s="36"/>
      <c r="Q108" s="37"/>
      <c r="R108" s="38"/>
      <c r="S108" s="39"/>
      <c r="T108" s="39"/>
      <c r="U108" s="39"/>
      <c r="V108" s="40">
        <v>10</v>
      </c>
      <c r="W108" s="41">
        <f t="shared" si="14"/>
        <v>120</v>
      </c>
      <c r="X108" s="41">
        <v>0</v>
      </c>
      <c r="Y108" s="41">
        <f t="shared" si="15"/>
        <v>76</v>
      </c>
      <c r="Z108" s="41">
        <f t="shared" si="16"/>
        <v>12</v>
      </c>
      <c r="AA108" s="41">
        <f t="shared" si="17"/>
        <v>44</v>
      </c>
      <c r="AB108" s="42">
        <f t="shared" si="18"/>
        <v>3.1354545454545462</v>
      </c>
      <c r="AC108" s="42">
        <v>37.625454545454552</v>
      </c>
      <c r="AD108" s="43">
        <v>275.88545454545454</v>
      </c>
      <c r="AE108" s="42">
        <f t="shared" si="19"/>
        <v>100.33454545454549</v>
      </c>
      <c r="AF108" s="44">
        <v>313.51090909090908</v>
      </c>
      <c r="AG108" s="41">
        <v>0</v>
      </c>
      <c r="AH108" s="44">
        <v>0</v>
      </c>
      <c r="AI108" s="44">
        <f t="shared" si="20"/>
        <v>37.625454545454552</v>
      </c>
      <c r="AJ108" s="44">
        <f t="shared" si="21"/>
        <v>313.51090909090908</v>
      </c>
      <c r="AK108" s="44">
        <f t="shared" si="13"/>
        <v>62.709090909090946</v>
      </c>
      <c r="AL108" s="41" t="str">
        <f t="shared" si="22"/>
        <v/>
      </c>
      <c r="AM108" s="45" t="s">
        <v>943</v>
      </c>
      <c r="AN108" s="46">
        <f t="shared" si="23"/>
        <v>0</v>
      </c>
      <c r="AO108" s="47" t="s">
        <v>278</v>
      </c>
      <c r="AP108" s="47">
        <v>10</v>
      </c>
      <c r="AQ108" s="48">
        <f t="shared" si="12"/>
        <v>2012</v>
      </c>
      <c r="AR108" s="47"/>
      <c r="AS108" s="47"/>
      <c r="AT108" s="47"/>
    </row>
    <row r="109" spans="1:46" ht="15" customHeight="1" x14ac:dyDescent="0.25">
      <c r="A109" s="10"/>
      <c r="B109" s="26">
        <v>109</v>
      </c>
      <c r="C109" s="27" t="s">
        <v>285</v>
      </c>
      <c r="D109" s="28" t="s">
        <v>286</v>
      </c>
      <c r="E109" s="29" t="s">
        <v>128</v>
      </c>
      <c r="F109" s="27" t="s">
        <v>73</v>
      </c>
      <c r="G109" s="30">
        <v>41152</v>
      </c>
      <c r="H109" s="31"/>
      <c r="I109" s="32">
        <v>582.89</v>
      </c>
      <c r="J109" s="32"/>
      <c r="K109" s="32"/>
      <c r="L109" s="32"/>
      <c r="M109" s="33">
        <v>582.89</v>
      </c>
      <c r="N109" s="34">
        <v>0</v>
      </c>
      <c r="O109" s="35" t="s">
        <v>942</v>
      </c>
      <c r="P109" s="36"/>
      <c r="Q109" s="37"/>
      <c r="R109" s="38"/>
      <c r="S109" s="39"/>
      <c r="T109" s="39"/>
      <c r="U109" s="39"/>
      <c r="V109" s="40">
        <v>6</v>
      </c>
      <c r="W109" s="41">
        <f t="shared" si="14"/>
        <v>72</v>
      </c>
      <c r="X109" s="41">
        <v>0</v>
      </c>
      <c r="Y109" s="41">
        <f t="shared" si="15"/>
        <v>76</v>
      </c>
      <c r="Z109" s="41">
        <f t="shared" si="16"/>
        <v>0</v>
      </c>
      <c r="AA109" s="41">
        <f t="shared" si="17"/>
        <v>-4</v>
      </c>
      <c r="AB109" s="42">
        <f t="shared" si="18"/>
        <v>0</v>
      </c>
      <c r="AC109" s="42">
        <v>0</v>
      </c>
      <c r="AD109" s="43">
        <v>582.89</v>
      </c>
      <c r="AE109" s="42">
        <f t="shared" si="19"/>
        <v>0</v>
      </c>
      <c r="AF109" s="44">
        <v>582.89</v>
      </c>
      <c r="AG109" s="41">
        <v>0</v>
      </c>
      <c r="AH109" s="44">
        <v>0</v>
      </c>
      <c r="AI109" s="44">
        <f t="shared" si="20"/>
        <v>0</v>
      </c>
      <c r="AJ109" s="44">
        <f t="shared" si="21"/>
        <v>582.89</v>
      </c>
      <c r="AK109" s="44">
        <f t="shared" si="13"/>
        <v>0</v>
      </c>
      <c r="AL109" s="41" t="str">
        <f t="shared" si="22"/>
        <v>Nusidėvėjęs</v>
      </c>
      <c r="AM109" s="45" t="s">
        <v>943</v>
      </c>
      <c r="AN109" s="46">
        <f t="shared" si="23"/>
        <v>0</v>
      </c>
      <c r="AO109" s="47" t="s">
        <v>94</v>
      </c>
      <c r="AP109" s="47">
        <v>5</v>
      </c>
      <c r="AQ109" s="48">
        <f t="shared" ref="AQ109:AQ172" si="24">+YEAR(G109)</f>
        <v>2012</v>
      </c>
      <c r="AR109" s="47"/>
      <c r="AS109" s="47"/>
      <c r="AT109" s="47"/>
    </row>
    <row r="110" spans="1:46" ht="15" customHeight="1" x14ac:dyDescent="0.25">
      <c r="A110" s="10"/>
      <c r="B110" s="26">
        <v>110</v>
      </c>
      <c r="C110" s="27" t="s">
        <v>287</v>
      </c>
      <c r="D110" s="28" t="s">
        <v>288</v>
      </c>
      <c r="E110" s="29" t="s">
        <v>277</v>
      </c>
      <c r="F110" s="27" t="s">
        <v>53</v>
      </c>
      <c r="G110" s="30">
        <v>41152</v>
      </c>
      <c r="H110" s="31"/>
      <c r="I110" s="32">
        <v>368.16</v>
      </c>
      <c r="J110" s="32"/>
      <c r="K110" s="32"/>
      <c r="L110" s="32"/>
      <c r="M110" s="33">
        <v>368.16</v>
      </c>
      <c r="N110" s="34">
        <v>134.96666666666667</v>
      </c>
      <c r="O110" s="35" t="s">
        <v>942</v>
      </c>
      <c r="P110" s="36"/>
      <c r="Q110" s="37"/>
      <c r="R110" s="38"/>
      <c r="S110" s="39"/>
      <c r="T110" s="39"/>
      <c r="U110" s="39"/>
      <c r="V110" s="40">
        <v>10</v>
      </c>
      <c r="W110" s="41">
        <f t="shared" si="14"/>
        <v>120</v>
      </c>
      <c r="X110" s="41">
        <v>0</v>
      </c>
      <c r="Y110" s="41">
        <f t="shared" si="15"/>
        <v>76</v>
      </c>
      <c r="Z110" s="41">
        <f t="shared" si="16"/>
        <v>12</v>
      </c>
      <c r="AA110" s="41">
        <f t="shared" si="17"/>
        <v>44</v>
      </c>
      <c r="AB110" s="42">
        <f t="shared" si="18"/>
        <v>3.0674242424242424</v>
      </c>
      <c r="AC110" s="42">
        <v>36.809090909090912</v>
      </c>
      <c r="AD110" s="43">
        <v>270.00242424242424</v>
      </c>
      <c r="AE110" s="42">
        <f t="shared" si="19"/>
        <v>98.157575757575785</v>
      </c>
      <c r="AF110" s="44">
        <v>306.81151515151515</v>
      </c>
      <c r="AG110" s="41">
        <v>0</v>
      </c>
      <c r="AH110" s="44">
        <v>0</v>
      </c>
      <c r="AI110" s="44">
        <f t="shared" si="20"/>
        <v>36.809090909090912</v>
      </c>
      <c r="AJ110" s="44">
        <f t="shared" si="21"/>
        <v>306.81151515151515</v>
      </c>
      <c r="AK110" s="44">
        <f t="shared" si="13"/>
        <v>61.348484848484873</v>
      </c>
      <c r="AL110" s="41" t="str">
        <f t="shared" si="22"/>
        <v/>
      </c>
      <c r="AM110" s="45" t="s">
        <v>944</v>
      </c>
      <c r="AN110" s="46">
        <f t="shared" si="23"/>
        <v>0</v>
      </c>
      <c r="AO110" s="47" t="s">
        <v>289</v>
      </c>
      <c r="AP110" s="47">
        <v>10</v>
      </c>
      <c r="AQ110" s="48">
        <f t="shared" si="24"/>
        <v>2012</v>
      </c>
      <c r="AR110" s="47"/>
      <c r="AS110" s="47"/>
      <c r="AT110" s="47"/>
    </row>
    <row r="111" spans="1:46" ht="15" customHeight="1" x14ac:dyDescent="0.25">
      <c r="A111" s="10"/>
      <c r="B111" s="26">
        <v>111</v>
      </c>
      <c r="C111" s="27" t="s">
        <v>290</v>
      </c>
      <c r="D111" s="28" t="s">
        <v>291</v>
      </c>
      <c r="E111" s="29" t="s">
        <v>277</v>
      </c>
      <c r="F111" s="27" t="s">
        <v>58</v>
      </c>
      <c r="G111" s="30">
        <v>41152</v>
      </c>
      <c r="H111" s="59"/>
      <c r="I111" s="32">
        <v>150.79</v>
      </c>
      <c r="J111" s="32"/>
      <c r="K111" s="32"/>
      <c r="L111" s="32"/>
      <c r="M111" s="33">
        <v>150.79</v>
      </c>
      <c r="N111" s="34">
        <v>55.283333333333331</v>
      </c>
      <c r="O111" s="35" t="s">
        <v>942</v>
      </c>
      <c r="P111" s="36"/>
      <c r="Q111" s="37"/>
      <c r="R111" s="38"/>
      <c r="S111" s="39"/>
      <c r="T111" s="39"/>
      <c r="U111" s="39"/>
      <c r="V111" s="40">
        <v>10</v>
      </c>
      <c r="W111" s="41">
        <f t="shared" si="14"/>
        <v>120</v>
      </c>
      <c r="X111" s="41">
        <v>0</v>
      </c>
      <c r="Y111" s="41">
        <f t="shared" si="15"/>
        <v>76</v>
      </c>
      <c r="Z111" s="41">
        <f t="shared" si="16"/>
        <v>12</v>
      </c>
      <c r="AA111" s="41">
        <f t="shared" si="17"/>
        <v>44</v>
      </c>
      <c r="AB111" s="42">
        <f t="shared" si="18"/>
        <v>1.2564393939393939</v>
      </c>
      <c r="AC111" s="42">
        <v>15.077272727272726</v>
      </c>
      <c r="AD111" s="43">
        <v>110.58393939393939</v>
      </c>
      <c r="AE111" s="42">
        <f t="shared" si="19"/>
        <v>40.206060606060603</v>
      </c>
      <c r="AF111" s="44">
        <v>125.66121212121212</v>
      </c>
      <c r="AG111" s="41">
        <v>0</v>
      </c>
      <c r="AH111" s="44">
        <v>0</v>
      </c>
      <c r="AI111" s="44">
        <f t="shared" si="20"/>
        <v>15.077272727272726</v>
      </c>
      <c r="AJ111" s="44">
        <f t="shared" si="21"/>
        <v>125.66121212121212</v>
      </c>
      <c r="AK111" s="44">
        <f t="shared" si="13"/>
        <v>25.128787878787875</v>
      </c>
      <c r="AL111" s="41" t="str">
        <f t="shared" si="22"/>
        <v/>
      </c>
      <c r="AM111" s="45" t="s">
        <v>944</v>
      </c>
      <c r="AN111" s="46">
        <f t="shared" si="23"/>
        <v>0</v>
      </c>
      <c r="AO111" s="47" t="s">
        <v>278</v>
      </c>
      <c r="AP111" s="47">
        <v>10</v>
      </c>
      <c r="AQ111" s="48">
        <f t="shared" si="24"/>
        <v>2012</v>
      </c>
      <c r="AR111" s="47"/>
      <c r="AS111" s="47"/>
      <c r="AT111" s="47"/>
    </row>
    <row r="112" spans="1:46" ht="15" customHeight="1" x14ac:dyDescent="0.25">
      <c r="A112" s="10"/>
      <c r="B112" s="26">
        <v>112</v>
      </c>
      <c r="C112" s="27" t="s">
        <v>292</v>
      </c>
      <c r="D112" s="28" t="s">
        <v>293</v>
      </c>
      <c r="E112" s="29" t="s">
        <v>277</v>
      </c>
      <c r="F112" s="27" t="s">
        <v>73</v>
      </c>
      <c r="G112" s="30">
        <v>41152</v>
      </c>
      <c r="H112" s="59"/>
      <c r="I112" s="32">
        <v>409.55</v>
      </c>
      <c r="J112" s="32"/>
      <c r="K112" s="32"/>
      <c r="L112" s="32"/>
      <c r="M112" s="33">
        <v>409.55</v>
      </c>
      <c r="N112" s="34">
        <v>150.13666666666666</v>
      </c>
      <c r="O112" s="35" t="s">
        <v>942</v>
      </c>
      <c r="P112" s="36"/>
      <c r="Q112" s="37"/>
      <c r="R112" s="38"/>
      <c r="S112" s="39"/>
      <c r="T112" s="39"/>
      <c r="U112" s="39"/>
      <c r="V112" s="40">
        <v>10</v>
      </c>
      <c r="W112" s="41">
        <f t="shared" si="14"/>
        <v>120</v>
      </c>
      <c r="X112" s="41">
        <v>0</v>
      </c>
      <c r="Y112" s="41">
        <f t="shared" si="15"/>
        <v>76</v>
      </c>
      <c r="Z112" s="41">
        <f t="shared" si="16"/>
        <v>12</v>
      </c>
      <c r="AA112" s="41">
        <f t="shared" si="17"/>
        <v>44</v>
      </c>
      <c r="AB112" s="42">
        <f t="shared" si="18"/>
        <v>3.4121969696969696</v>
      </c>
      <c r="AC112" s="42">
        <v>40.946363636363635</v>
      </c>
      <c r="AD112" s="43">
        <v>300.35969696969698</v>
      </c>
      <c r="AE112" s="42">
        <f t="shared" si="19"/>
        <v>109.19030303030303</v>
      </c>
      <c r="AF112" s="44">
        <v>341.30606060606061</v>
      </c>
      <c r="AG112" s="41">
        <v>0</v>
      </c>
      <c r="AH112" s="44">
        <v>0</v>
      </c>
      <c r="AI112" s="44">
        <f t="shared" si="20"/>
        <v>40.946363636363635</v>
      </c>
      <c r="AJ112" s="44">
        <f t="shared" si="21"/>
        <v>341.30606060606061</v>
      </c>
      <c r="AK112" s="44">
        <f t="shared" si="13"/>
        <v>68.243939393939399</v>
      </c>
      <c r="AL112" s="41" t="str">
        <f t="shared" si="22"/>
        <v/>
      </c>
      <c r="AM112" s="45" t="s">
        <v>943</v>
      </c>
      <c r="AN112" s="46">
        <f t="shared" si="23"/>
        <v>0</v>
      </c>
      <c r="AO112" s="47" t="s">
        <v>278</v>
      </c>
      <c r="AP112" s="47">
        <v>10</v>
      </c>
      <c r="AQ112" s="48">
        <f t="shared" si="24"/>
        <v>2012</v>
      </c>
      <c r="AR112" s="47"/>
      <c r="AS112" s="47"/>
      <c r="AT112" s="47"/>
    </row>
    <row r="113" spans="1:46" ht="15" customHeight="1" x14ac:dyDescent="0.25">
      <c r="A113" s="10"/>
      <c r="B113" s="26">
        <v>113</v>
      </c>
      <c r="C113" s="27" t="s">
        <v>294</v>
      </c>
      <c r="D113" s="28" t="s">
        <v>295</v>
      </c>
      <c r="E113" s="29" t="s">
        <v>277</v>
      </c>
      <c r="F113" s="29" t="s">
        <v>58</v>
      </c>
      <c r="G113" s="30">
        <v>41152</v>
      </c>
      <c r="H113" s="59"/>
      <c r="I113" s="32">
        <v>583.87</v>
      </c>
      <c r="J113" s="32"/>
      <c r="K113" s="32"/>
      <c r="L113" s="32"/>
      <c r="M113" s="33">
        <v>583.87</v>
      </c>
      <c r="N113" s="34">
        <v>214.06666666666666</v>
      </c>
      <c r="O113" s="35" t="s">
        <v>942</v>
      </c>
      <c r="P113" s="36"/>
      <c r="Q113" s="37"/>
      <c r="R113" s="38"/>
      <c r="S113" s="39"/>
      <c r="T113" s="39"/>
      <c r="U113" s="39"/>
      <c r="V113" s="40">
        <v>10</v>
      </c>
      <c r="W113" s="41">
        <f t="shared" si="14"/>
        <v>120</v>
      </c>
      <c r="X113" s="41">
        <v>0</v>
      </c>
      <c r="Y113" s="41">
        <f t="shared" si="15"/>
        <v>76</v>
      </c>
      <c r="Z113" s="41">
        <f t="shared" si="16"/>
        <v>12</v>
      </c>
      <c r="AA113" s="41">
        <f t="shared" si="17"/>
        <v>44</v>
      </c>
      <c r="AB113" s="42">
        <f t="shared" si="18"/>
        <v>4.8651515151515152</v>
      </c>
      <c r="AC113" s="42">
        <v>58.381818181818183</v>
      </c>
      <c r="AD113" s="43">
        <v>428.18515151515152</v>
      </c>
      <c r="AE113" s="42">
        <f t="shared" si="19"/>
        <v>155.68484848484849</v>
      </c>
      <c r="AF113" s="44">
        <v>486.56696969696969</v>
      </c>
      <c r="AG113" s="41">
        <v>0</v>
      </c>
      <c r="AH113" s="44">
        <v>0</v>
      </c>
      <c r="AI113" s="44">
        <f t="shared" si="20"/>
        <v>58.381818181818183</v>
      </c>
      <c r="AJ113" s="44">
        <f t="shared" si="21"/>
        <v>486.56696969696969</v>
      </c>
      <c r="AK113" s="44">
        <f t="shared" si="13"/>
        <v>97.303030303030312</v>
      </c>
      <c r="AL113" s="41" t="str">
        <f t="shared" si="22"/>
        <v/>
      </c>
      <c r="AM113" s="45" t="s">
        <v>944</v>
      </c>
      <c r="AN113" s="46">
        <f t="shared" si="23"/>
        <v>0</v>
      </c>
      <c r="AO113" s="47" t="s">
        <v>278</v>
      </c>
      <c r="AP113" s="47">
        <v>10</v>
      </c>
      <c r="AQ113" s="48">
        <f t="shared" si="24"/>
        <v>2012</v>
      </c>
      <c r="AR113" s="47"/>
      <c r="AS113" s="47"/>
      <c r="AT113" s="47"/>
    </row>
    <row r="114" spans="1:46" ht="15" customHeight="1" x14ac:dyDescent="0.25">
      <c r="A114" s="10"/>
      <c r="B114" s="26">
        <v>114</v>
      </c>
      <c r="C114" s="27" t="s">
        <v>296</v>
      </c>
      <c r="D114" s="28" t="s">
        <v>297</v>
      </c>
      <c r="E114" s="29" t="s">
        <v>277</v>
      </c>
      <c r="F114" s="27" t="s">
        <v>107</v>
      </c>
      <c r="G114" s="30">
        <v>41152</v>
      </c>
      <c r="H114" s="59"/>
      <c r="I114" s="32">
        <v>1332.25</v>
      </c>
      <c r="J114" s="32"/>
      <c r="K114" s="32"/>
      <c r="L114" s="32"/>
      <c r="M114" s="33">
        <v>1332.25</v>
      </c>
      <c r="N114" s="34">
        <v>488.46000000000004</v>
      </c>
      <c r="O114" s="35" t="s">
        <v>942</v>
      </c>
      <c r="P114" s="36"/>
      <c r="Q114" s="37"/>
      <c r="R114" s="38"/>
      <c r="S114" s="39"/>
      <c r="T114" s="39"/>
      <c r="U114" s="39"/>
      <c r="V114" s="40">
        <v>10</v>
      </c>
      <c r="W114" s="41">
        <f t="shared" si="14"/>
        <v>120</v>
      </c>
      <c r="X114" s="41">
        <v>0</v>
      </c>
      <c r="Y114" s="41">
        <f t="shared" si="15"/>
        <v>76</v>
      </c>
      <c r="Z114" s="41">
        <f t="shared" si="16"/>
        <v>12</v>
      </c>
      <c r="AA114" s="41">
        <f t="shared" si="17"/>
        <v>44</v>
      </c>
      <c r="AB114" s="42">
        <f t="shared" si="18"/>
        <v>11.101363636363637</v>
      </c>
      <c r="AC114" s="42">
        <v>133.21636363636364</v>
      </c>
      <c r="AD114" s="43">
        <v>977.00636363636363</v>
      </c>
      <c r="AE114" s="42">
        <f t="shared" si="19"/>
        <v>355.24363636363637</v>
      </c>
      <c r="AF114" s="44">
        <v>1110.2227272727273</v>
      </c>
      <c r="AG114" s="41">
        <v>0</v>
      </c>
      <c r="AH114" s="44">
        <v>0</v>
      </c>
      <c r="AI114" s="44">
        <f t="shared" si="20"/>
        <v>133.21636363636364</v>
      </c>
      <c r="AJ114" s="44">
        <f t="shared" si="21"/>
        <v>1110.2227272727273</v>
      </c>
      <c r="AK114" s="44">
        <f t="shared" si="13"/>
        <v>222.0272727272727</v>
      </c>
      <c r="AL114" s="41" t="str">
        <f t="shared" si="22"/>
        <v/>
      </c>
      <c r="AM114" s="45" t="s">
        <v>944</v>
      </c>
      <c r="AN114" s="46">
        <f t="shared" si="23"/>
        <v>0</v>
      </c>
      <c r="AO114" s="47" t="s">
        <v>289</v>
      </c>
      <c r="AP114" s="47">
        <v>10</v>
      </c>
      <c r="AQ114" s="48">
        <f t="shared" si="24"/>
        <v>2012</v>
      </c>
      <c r="AR114" s="47"/>
      <c r="AS114" s="47"/>
      <c r="AT114" s="47"/>
    </row>
    <row r="115" spans="1:46" ht="15" customHeight="1" x14ac:dyDescent="0.25">
      <c r="A115" s="10"/>
      <c r="B115" s="26">
        <v>115</v>
      </c>
      <c r="C115" s="27" t="s">
        <v>298</v>
      </c>
      <c r="D115" s="28" t="s">
        <v>299</v>
      </c>
      <c r="E115" s="29" t="s">
        <v>277</v>
      </c>
      <c r="F115" s="29" t="s">
        <v>73</v>
      </c>
      <c r="G115" s="30">
        <v>41152</v>
      </c>
      <c r="H115" s="59"/>
      <c r="I115" s="32">
        <v>432.99</v>
      </c>
      <c r="J115" s="32"/>
      <c r="K115" s="32"/>
      <c r="L115" s="32"/>
      <c r="M115" s="33">
        <v>432.99</v>
      </c>
      <c r="N115" s="34">
        <v>158.75666666666672</v>
      </c>
      <c r="O115" s="35" t="s">
        <v>942</v>
      </c>
      <c r="P115" s="36"/>
      <c r="Q115" s="37"/>
      <c r="R115" s="38"/>
      <c r="S115" s="39"/>
      <c r="T115" s="39"/>
      <c r="U115" s="39"/>
      <c r="V115" s="40">
        <v>10</v>
      </c>
      <c r="W115" s="41">
        <f t="shared" si="14"/>
        <v>120</v>
      </c>
      <c r="X115" s="41">
        <v>0</v>
      </c>
      <c r="Y115" s="41">
        <f t="shared" si="15"/>
        <v>76</v>
      </c>
      <c r="Z115" s="41">
        <f t="shared" si="16"/>
        <v>12</v>
      </c>
      <c r="AA115" s="41">
        <f t="shared" si="17"/>
        <v>44</v>
      </c>
      <c r="AB115" s="42">
        <f t="shared" si="18"/>
        <v>3.6081060606060618</v>
      </c>
      <c r="AC115" s="42">
        <v>43.297272727272741</v>
      </c>
      <c r="AD115" s="43">
        <v>317.53060606060603</v>
      </c>
      <c r="AE115" s="42">
        <f t="shared" si="19"/>
        <v>115.45939393939398</v>
      </c>
      <c r="AF115" s="44">
        <v>360.82787878787877</v>
      </c>
      <c r="AG115" s="41">
        <v>0</v>
      </c>
      <c r="AH115" s="44">
        <v>0</v>
      </c>
      <c r="AI115" s="44">
        <f t="shared" si="20"/>
        <v>43.297272727272741</v>
      </c>
      <c r="AJ115" s="44">
        <f t="shared" si="21"/>
        <v>360.82787878787877</v>
      </c>
      <c r="AK115" s="44">
        <f t="shared" si="13"/>
        <v>72.162121212121235</v>
      </c>
      <c r="AL115" s="41" t="str">
        <f t="shared" si="22"/>
        <v/>
      </c>
      <c r="AM115" s="45" t="s">
        <v>943</v>
      </c>
      <c r="AN115" s="46">
        <f t="shared" si="23"/>
        <v>0</v>
      </c>
      <c r="AO115" s="47" t="s">
        <v>278</v>
      </c>
      <c r="AP115" s="47">
        <v>10</v>
      </c>
      <c r="AQ115" s="48">
        <f t="shared" si="24"/>
        <v>2012</v>
      </c>
      <c r="AR115" s="47"/>
      <c r="AS115" s="47"/>
      <c r="AT115" s="47"/>
    </row>
    <row r="116" spans="1:46" ht="15" customHeight="1" x14ac:dyDescent="0.25">
      <c r="A116" s="10"/>
      <c r="B116" s="26">
        <v>116</v>
      </c>
      <c r="C116" s="27" t="s">
        <v>300</v>
      </c>
      <c r="D116" s="28" t="s">
        <v>301</v>
      </c>
      <c r="E116" s="29" t="s">
        <v>128</v>
      </c>
      <c r="F116" s="27" t="s">
        <v>73</v>
      </c>
      <c r="G116" s="30">
        <v>41152</v>
      </c>
      <c r="H116" s="59"/>
      <c r="I116" s="32">
        <v>53642.55</v>
      </c>
      <c r="J116" s="32"/>
      <c r="K116" s="32"/>
      <c r="L116" s="32"/>
      <c r="M116" s="33">
        <v>53642.55</v>
      </c>
      <c r="N116" s="34">
        <v>0</v>
      </c>
      <c r="O116" s="35" t="s">
        <v>942</v>
      </c>
      <c r="P116" s="36"/>
      <c r="Q116" s="37"/>
      <c r="R116" s="38"/>
      <c r="S116" s="39"/>
      <c r="T116" s="39"/>
      <c r="U116" s="39"/>
      <c r="V116" s="40">
        <v>6</v>
      </c>
      <c r="W116" s="41">
        <f t="shared" si="14"/>
        <v>72</v>
      </c>
      <c r="X116" s="41">
        <v>0</v>
      </c>
      <c r="Y116" s="41">
        <f t="shared" si="15"/>
        <v>76</v>
      </c>
      <c r="Z116" s="41">
        <f t="shared" si="16"/>
        <v>0</v>
      </c>
      <c r="AA116" s="41">
        <f t="shared" si="17"/>
        <v>-4</v>
      </c>
      <c r="AB116" s="42">
        <f t="shared" si="18"/>
        <v>0</v>
      </c>
      <c r="AC116" s="42">
        <v>0</v>
      </c>
      <c r="AD116" s="43">
        <v>53642.55</v>
      </c>
      <c r="AE116" s="42">
        <f t="shared" si="19"/>
        <v>0</v>
      </c>
      <c r="AF116" s="44">
        <v>53642.55</v>
      </c>
      <c r="AG116" s="41">
        <v>0</v>
      </c>
      <c r="AH116" s="44">
        <v>0</v>
      </c>
      <c r="AI116" s="44">
        <f t="shared" si="20"/>
        <v>0</v>
      </c>
      <c r="AJ116" s="44">
        <f t="shared" si="21"/>
        <v>53642.55</v>
      </c>
      <c r="AK116" s="44">
        <f t="shared" si="13"/>
        <v>0</v>
      </c>
      <c r="AL116" s="41" t="str">
        <f t="shared" si="22"/>
        <v>Nusidėvėjęs</v>
      </c>
      <c r="AM116" s="45" t="s">
        <v>943</v>
      </c>
      <c r="AN116" s="46">
        <f t="shared" si="23"/>
        <v>0</v>
      </c>
      <c r="AO116" s="47" t="s">
        <v>94</v>
      </c>
      <c r="AP116" s="47">
        <v>5</v>
      </c>
      <c r="AQ116" s="48">
        <f t="shared" si="24"/>
        <v>2012</v>
      </c>
      <c r="AR116" s="47"/>
      <c r="AS116" s="47"/>
      <c r="AT116" s="47"/>
    </row>
    <row r="117" spans="1:46" ht="15" customHeight="1" x14ac:dyDescent="0.25">
      <c r="A117" s="10"/>
      <c r="B117" s="26">
        <v>117</v>
      </c>
      <c r="C117" s="27" t="s">
        <v>302</v>
      </c>
      <c r="D117" s="28" t="s">
        <v>303</v>
      </c>
      <c r="E117" s="29" t="s">
        <v>304</v>
      </c>
      <c r="F117" s="27" t="s">
        <v>107</v>
      </c>
      <c r="G117" s="30">
        <v>41152</v>
      </c>
      <c r="H117" s="31"/>
      <c r="I117" s="32">
        <v>225.9</v>
      </c>
      <c r="J117" s="32"/>
      <c r="K117" s="32"/>
      <c r="L117" s="32"/>
      <c r="M117" s="33">
        <v>225.9</v>
      </c>
      <c r="N117" s="34">
        <v>82.830000000000013</v>
      </c>
      <c r="O117" s="35" t="s">
        <v>942</v>
      </c>
      <c r="P117" s="36"/>
      <c r="Q117" s="37"/>
      <c r="R117" s="38"/>
      <c r="S117" s="39"/>
      <c r="T117" s="39"/>
      <c r="U117" s="39"/>
      <c r="V117" s="40">
        <v>5</v>
      </c>
      <c r="W117" s="41">
        <f t="shared" si="14"/>
        <v>60</v>
      </c>
      <c r="X117" s="41">
        <v>0</v>
      </c>
      <c r="Y117" s="41">
        <f t="shared" si="15"/>
        <v>76</v>
      </c>
      <c r="Z117" s="41">
        <f t="shared" si="16"/>
        <v>0</v>
      </c>
      <c r="AA117" s="41">
        <f t="shared" si="17"/>
        <v>-16</v>
      </c>
      <c r="AB117" s="42">
        <f t="shared" si="18"/>
        <v>0</v>
      </c>
      <c r="AC117" s="42">
        <v>0</v>
      </c>
      <c r="AD117" s="43">
        <v>225.9</v>
      </c>
      <c r="AE117" s="42">
        <f t="shared" si="19"/>
        <v>0</v>
      </c>
      <c r="AF117" s="44">
        <v>225.9</v>
      </c>
      <c r="AG117" s="41">
        <v>0</v>
      </c>
      <c r="AH117" s="44">
        <v>0</v>
      </c>
      <c r="AI117" s="44">
        <f t="shared" si="20"/>
        <v>0</v>
      </c>
      <c r="AJ117" s="44">
        <f t="shared" si="21"/>
        <v>225.9</v>
      </c>
      <c r="AK117" s="44">
        <f t="shared" si="13"/>
        <v>0</v>
      </c>
      <c r="AL117" s="41" t="str">
        <f t="shared" si="22"/>
        <v>Nusidėvėjęs</v>
      </c>
      <c r="AM117" s="45" t="s">
        <v>944</v>
      </c>
      <c r="AN117" s="46">
        <f t="shared" si="23"/>
        <v>0</v>
      </c>
      <c r="AO117" s="47" t="s">
        <v>289</v>
      </c>
      <c r="AP117" s="47">
        <v>10</v>
      </c>
      <c r="AQ117" s="48">
        <f t="shared" si="24"/>
        <v>2012</v>
      </c>
      <c r="AR117" s="47"/>
      <c r="AS117" s="47"/>
      <c r="AT117" s="47"/>
    </row>
    <row r="118" spans="1:46" ht="15" customHeight="1" x14ac:dyDescent="0.25">
      <c r="A118" s="10"/>
      <c r="B118" s="26">
        <v>118</v>
      </c>
      <c r="C118" s="27" t="s">
        <v>305</v>
      </c>
      <c r="D118" s="28" t="s">
        <v>306</v>
      </c>
      <c r="E118" s="29" t="s">
        <v>277</v>
      </c>
      <c r="F118" s="27" t="s">
        <v>73</v>
      </c>
      <c r="G118" s="30">
        <v>41361</v>
      </c>
      <c r="H118" s="31"/>
      <c r="I118" s="32">
        <v>293.61</v>
      </c>
      <c r="J118" s="32"/>
      <c r="K118" s="32"/>
      <c r="L118" s="32"/>
      <c r="M118" s="33">
        <v>293.61</v>
      </c>
      <c r="N118" s="34">
        <v>124.79000000000002</v>
      </c>
      <c r="O118" s="35" t="s">
        <v>942</v>
      </c>
      <c r="P118" s="36"/>
      <c r="Q118" s="37"/>
      <c r="R118" s="38"/>
      <c r="S118" s="39"/>
      <c r="T118" s="39"/>
      <c r="U118" s="39"/>
      <c r="V118" s="40">
        <v>10</v>
      </c>
      <c r="W118" s="41">
        <f t="shared" si="14"/>
        <v>120</v>
      </c>
      <c r="X118" s="41">
        <v>0</v>
      </c>
      <c r="Y118" s="41">
        <f t="shared" si="15"/>
        <v>69</v>
      </c>
      <c r="Z118" s="41">
        <f t="shared" si="16"/>
        <v>12</v>
      </c>
      <c r="AA118" s="41">
        <f t="shared" si="17"/>
        <v>51</v>
      </c>
      <c r="AB118" s="42">
        <f t="shared" si="18"/>
        <v>2.4468627450980396</v>
      </c>
      <c r="AC118" s="42">
        <v>29.362352941176475</v>
      </c>
      <c r="AD118" s="43">
        <v>198.18235294117648</v>
      </c>
      <c r="AE118" s="42">
        <f t="shared" si="19"/>
        <v>95.427647058823538</v>
      </c>
      <c r="AF118" s="44">
        <v>227.54470588235296</v>
      </c>
      <c r="AG118" s="41">
        <v>0</v>
      </c>
      <c r="AH118" s="44">
        <v>0</v>
      </c>
      <c r="AI118" s="44">
        <f t="shared" si="20"/>
        <v>29.362352941176475</v>
      </c>
      <c r="AJ118" s="44">
        <f t="shared" si="21"/>
        <v>227.54470588235296</v>
      </c>
      <c r="AK118" s="44">
        <f t="shared" si="13"/>
        <v>66.065294117647056</v>
      </c>
      <c r="AL118" s="41" t="str">
        <f t="shared" si="22"/>
        <v/>
      </c>
      <c r="AM118" s="45" t="s">
        <v>943</v>
      </c>
      <c r="AN118" s="46">
        <f t="shared" si="23"/>
        <v>0</v>
      </c>
      <c r="AO118" s="47" t="s">
        <v>278</v>
      </c>
      <c r="AP118" s="47">
        <v>10</v>
      </c>
      <c r="AQ118" s="48">
        <f t="shared" si="24"/>
        <v>2013</v>
      </c>
      <c r="AR118" s="47"/>
      <c r="AS118" s="47"/>
      <c r="AT118" s="47"/>
    </row>
    <row r="119" spans="1:46" ht="15" customHeight="1" x14ac:dyDescent="0.25">
      <c r="A119" s="10"/>
      <c r="B119" s="26">
        <v>119</v>
      </c>
      <c r="C119" s="27" t="s">
        <v>307</v>
      </c>
      <c r="D119" s="28" t="s">
        <v>308</v>
      </c>
      <c r="E119" s="29" t="s">
        <v>128</v>
      </c>
      <c r="F119" s="27" t="s">
        <v>73</v>
      </c>
      <c r="G119" s="30">
        <v>41577</v>
      </c>
      <c r="H119" s="31"/>
      <c r="I119" s="32">
        <v>22529.54</v>
      </c>
      <c r="J119" s="32"/>
      <c r="K119" s="32"/>
      <c r="L119" s="32"/>
      <c r="M119" s="33">
        <v>22529.54</v>
      </c>
      <c r="N119" s="34">
        <v>0</v>
      </c>
      <c r="O119" s="35" t="s">
        <v>942</v>
      </c>
      <c r="P119" s="36"/>
      <c r="Q119" s="37"/>
      <c r="R119" s="38"/>
      <c r="S119" s="39"/>
      <c r="T119" s="39"/>
      <c r="U119" s="39"/>
      <c r="V119" s="40">
        <v>6</v>
      </c>
      <c r="W119" s="41">
        <f t="shared" si="14"/>
        <v>72</v>
      </c>
      <c r="X119" s="41">
        <v>0</v>
      </c>
      <c r="Y119" s="41">
        <f t="shared" si="15"/>
        <v>62</v>
      </c>
      <c r="Z119" s="41">
        <f t="shared" si="16"/>
        <v>10</v>
      </c>
      <c r="AA119" s="41">
        <f t="shared" si="17"/>
        <v>10</v>
      </c>
      <c r="AB119" s="42">
        <f t="shared" si="18"/>
        <v>0</v>
      </c>
      <c r="AC119" s="42">
        <v>0</v>
      </c>
      <c r="AD119" s="43">
        <v>22529.54</v>
      </c>
      <c r="AE119" s="42">
        <f t="shared" si="19"/>
        <v>0</v>
      </c>
      <c r="AF119" s="44">
        <v>22529.54</v>
      </c>
      <c r="AG119" s="41">
        <v>0</v>
      </c>
      <c r="AH119" s="44">
        <v>0</v>
      </c>
      <c r="AI119" s="44">
        <f t="shared" si="20"/>
        <v>0</v>
      </c>
      <c r="AJ119" s="44">
        <f t="shared" si="21"/>
        <v>22529.54</v>
      </c>
      <c r="AK119" s="44">
        <f t="shared" si="13"/>
        <v>0</v>
      </c>
      <c r="AL119" s="41" t="str">
        <f t="shared" si="22"/>
        <v>Nusidėvėjęs</v>
      </c>
      <c r="AM119" s="45" t="s">
        <v>943</v>
      </c>
      <c r="AN119" s="46">
        <f t="shared" si="23"/>
        <v>0</v>
      </c>
      <c r="AO119" s="47" t="s">
        <v>94</v>
      </c>
      <c r="AP119" s="47">
        <v>5</v>
      </c>
      <c r="AQ119" s="48">
        <f t="shared" si="24"/>
        <v>2013</v>
      </c>
      <c r="AR119" s="47"/>
      <c r="AS119" s="47"/>
      <c r="AT119" s="47"/>
    </row>
    <row r="120" spans="1:46" ht="15" customHeight="1" x14ac:dyDescent="0.25">
      <c r="A120" s="10"/>
      <c r="B120" s="26">
        <v>120</v>
      </c>
      <c r="C120" s="27" t="s">
        <v>309</v>
      </c>
      <c r="D120" s="28" t="s">
        <v>310</v>
      </c>
      <c r="E120" s="29" t="s">
        <v>277</v>
      </c>
      <c r="F120" s="27" t="s">
        <v>73</v>
      </c>
      <c r="G120" s="30">
        <v>41885</v>
      </c>
      <c r="H120" s="31"/>
      <c r="I120" s="32">
        <v>7066.73</v>
      </c>
      <c r="J120" s="32"/>
      <c r="K120" s="32"/>
      <c r="L120" s="32"/>
      <c r="M120" s="33">
        <v>7066.73</v>
      </c>
      <c r="N120" s="34">
        <v>4063.3824999999997</v>
      </c>
      <c r="O120" s="35" t="s">
        <v>942</v>
      </c>
      <c r="P120" s="36"/>
      <c r="Q120" s="37"/>
      <c r="R120" s="38"/>
      <c r="S120" s="39"/>
      <c r="T120" s="39"/>
      <c r="U120" s="39"/>
      <c r="V120" s="40">
        <v>10</v>
      </c>
      <c r="W120" s="41">
        <f t="shared" si="14"/>
        <v>120</v>
      </c>
      <c r="X120" s="41">
        <v>0</v>
      </c>
      <c r="Y120" s="41">
        <f t="shared" si="15"/>
        <v>51</v>
      </c>
      <c r="Z120" s="41">
        <f t="shared" si="16"/>
        <v>12</v>
      </c>
      <c r="AA120" s="41">
        <f t="shared" si="17"/>
        <v>69</v>
      </c>
      <c r="AB120" s="42">
        <f t="shared" si="18"/>
        <v>58.889601449275361</v>
      </c>
      <c r="AC120" s="42">
        <v>706.67521739130439</v>
      </c>
      <c r="AD120" s="43">
        <v>3710.0227173913045</v>
      </c>
      <c r="AE120" s="42">
        <f t="shared" si="19"/>
        <v>3356.7072826086951</v>
      </c>
      <c r="AF120" s="44">
        <v>4416.6979347826091</v>
      </c>
      <c r="AG120" s="41">
        <v>0</v>
      </c>
      <c r="AH120" s="44">
        <v>0</v>
      </c>
      <c r="AI120" s="44">
        <f t="shared" si="20"/>
        <v>706.67521739130439</v>
      </c>
      <c r="AJ120" s="44">
        <f t="shared" si="21"/>
        <v>4416.6979347826091</v>
      </c>
      <c r="AK120" s="44">
        <f t="shared" si="13"/>
        <v>2650.0320652173905</v>
      </c>
      <c r="AL120" s="41" t="str">
        <f t="shared" si="22"/>
        <v/>
      </c>
      <c r="AM120" s="45" t="s">
        <v>943</v>
      </c>
      <c r="AN120" s="46">
        <f t="shared" si="23"/>
        <v>0</v>
      </c>
      <c r="AO120" s="47" t="s">
        <v>278</v>
      </c>
      <c r="AP120" s="47">
        <v>10</v>
      </c>
      <c r="AQ120" s="48">
        <f t="shared" si="24"/>
        <v>2014</v>
      </c>
      <c r="AR120" s="47"/>
      <c r="AS120" s="47"/>
      <c r="AT120" s="47"/>
    </row>
    <row r="121" spans="1:46" ht="15" customHeight="1" x14ac:dyDescent="0.25">
      <c r="A121" s="10"/>
      <c r="B121" s="26">
        <v>121</v>
      </c>
      <c r="C121" s="27" t="s">
        <v>311</v>
      </c>
      <c r="D121" s="28" t="s">
        <v>312</v>
      </c>
      <c r="E121" s="29" t="s">
        <v>277</v>
      </c>
      <c r="F121" s="27" t="s">
        <v>73</v>
      </c>
      <c r="G121" s="30">
        <v>41899</v>
      </c>
      <c r="H121" s="31"/>
      <c r="I121" s="32">
        <v>772.88</v>
      </c>
      <c r="J121" s="32"/>
      <c r="K121" s="32"/>
      <c r="L121" s="32"/>
      <c r="M121" s="33">
        <v>772.88</v>
      </c>
      <c r="N121" s="34">
        <v>444.39749999999998</v>
      </c>
      <c r="O121" s="35" t="s">
        <v>942</v>
      </c>
      <c r="P121" s="36"/>
      <c r="Q121" s="37"/>
      <c r="R121" s="38"/>
      <c r="S121" s="39"/>
      <c r="T121" s="39"/>
      <c r="U121" s="39"/>
      <c r="V121" s="40">
        <v>10</v>
      </c>
      <c r="W121" s="41">
        <f t="shared" si="14"/>
        <v>120</v>
      </c>
      <c r="X121" s="41">
        <v>0</v>
      </c>
      <c r="Y121" s="41">
        <f t="shared" si="15"/>
        <v>51</v>
      </c>
      <c r="Z121" s="41">
        <f t="shared" si="16"/>
        <v>12</v>
      </c>
      <c r="AA121" s="41">
        <f t="shared" si="17"/>
        <v>69</v>
      </c>
      <c r="AB121" s="42">
        <f t="shared" si="18"/>
        <v>6.440543478260869</v>
      </c>
      <c r="AC121" s="42">
        <v>77.286521739130421</v>
      </c>
      <c r="AD121" s="43">
        <v>405.76902173913044</v>
      </c>
      <c r="AE121" s="42">
        <f t="shared" si="19"/>
        <v>367.11097826086956</v>
      </c>
      <c r="AF121" s="44">
        <v>483.05554347826086</v>
      </c>
      <c r="AG121" s="41">
        <v>0</v>
      </c>
      <c r="AH121" s="44">
        <v>0</v>
      </c>
      <c r="AI121" s="44">
        <f t="shared" si="20"/>
        <v>77.286521739130421</v>
      </c>
      <c r="AJ121" s="44">
        <f t="shared" si="21"/>
        <v>483.05554347826086</v>
      </c>
      <c r="AK121" s="44">
        <f t="shared" si="13"/>
        <v>289.82445652173914</v>
      </c>
      <c r="AL121" s="41" t="str">
        <f t="shared" si="22"/>
        <v/>
      </c>
      <c r="AM121" s="45" t="s">
        <v>943</v>
      </c>
      <c r="AN121" s="46">
        <f t="shared" si="23"/>
        <v>0</v>
      </c>
      <c r="AO121" s="47" t="s">
        <v>278</v>
      </c>
      <c r="AP121" s="47">
        <v>10</v>
      </c>
      <c r="AQ121" s="48">
        <f t="shared" si="24"/>
        <v>2014</v>
      </c>
      <c r="AR121" s="47"/>
      <c r="AS121" s="47"/>
      <c r="AT121" s="47"/>
    </row>
    <row r="122" spans="1:46" ht="15" customHeight="1" x14ac:dyDescent="0.25">
      <c r="A122" s="10"/>
      <c r="B122" s="26">
        <v>122</v>
      </c>
      <c r="C122" s="27" t="s">
        <v>311</v>
      </c>
      <c r="D122" s="28" t="s">
        <v>313</v>
      </c>
      <c r="E122" s="29" t="s">
        <v>277</v>
      </c>
      <c r="F122" s="27" t="s">
        <v>73</v>
      </c>
      <c r="G122" s="30">
        <v>41899</v>
      </c>
      <c r="H122" s="31"/>
      <c r="I122" s="32">
        <v>772.88</v>
      </c>
      <c r="J122" s="32"/>
      <c r="K122" s="32"/>
      <c r="L122" s="32"/>
      <c r="M122" s="33">
        <v>772.88</v>
      </c>
      <c r="N122" s="34">
        <v>444.39749999999998</v>
      </c>
      <c r="O122" s="35" t="s">
        <v>942</v>
      </c>
      <c r="P122" s="36"/>
      <c r="Q122" s="37"/>
      <c r="R122" s="38"/>
      <c r="S122" s="39"/>
      <c r="T122" s="39"/>
      <c r="U122" s="39"/>
      <c r="V122" s="40">
        <v>10</v>
      </c>
      <c r="W122" s="41">
        <f t="shared" si="14"/>
        <v>120</v>
      </c>
      <c r="X122" s="41">
        <v>0</v>
      </c>
      <c r="Y122" s="41">
        <f t="shared" si="15"/>
        <v>51</v>
      </c>
      <c r="Z122" s="41">
        <f t="shared" si="16"/>
        <v>12</v>
      </c>
      <c r="AA122" s="41">
        <f t="shared" si="17"/>
        <v>69</v>
      </c>
      <c r="AB122" s="42">
        <f t="shared" si="18"/>
        <v>6.440543478260869</v>
      </c>
      <c r="AC122" s="42">
        <v>77.286521739130421</v>
      </c>
      <c r="AD122" s="43">
        <v>405.76902173913044</v>
      </c>
      <c r="AE122" s="42">
        <f t="shared" si="19"/>
        <v>367.11097826086956</v>
      </c>
      <c r="AF122" s="44">
        <v>483.05554347826086</v>
      </c>
      <c r="AG122" s="41">
        <v>0</v>
      </c>
      <c r="AH122" s="44">
        <v>0</v>
      </c>
      <c r="AI122" s="44">
        <f t="shared" si="20"/>
        <v>77.286521739130421</v>
      </c>
      <c r="AJ122" s="44">
        <f t="shared" si="21"/>
        <v>483.05554347826086</v>
      </c>
      <c r="AK122" s="44">
        <f t="shared" si="13"/>
        <v>289.82445652173914</v>
      </c>
      <c r="AL122" s="41" t="str">
        <f t="shared" si="22"/>
        <v/>
      </c>
      <c r="AM122" s="45" t="s">
        <v>943</v>
      </c>
      <c r="AN122" s="46">
        <f t="shared" si="23"/>
        <v>0</v>
      </c>
      <c r="AO122" s="47" t="s">
        <v>278</v>
      </c>
      <c r="AP122" s="47">
        <v>10</v>
      </c>
      <c r="AQ122" s="48">
        <f t="shared" si="24"/>
        <v>2014</v>
      </c>
      <c r="AR122" s="47"/>
      <c r="AS122" s="47"/>
      <c r="AT122" s="47"/>
    </row>
    <row r="123" spans="1:46" ht="15" customHeight="1" x14ac:dyDescent="0.25">
      <c r="A123" s="10"/>
      <c r="B123" s="26">
        <v>123</v>
      </c>
      <c r="C123" s="27" t="s">
        <v>314</v>
      </c>
      <c r="D123" s="28" t="s">
        <v>315</v>
      </c>
      <c r="E123" s="29" t="s">
        <v>277</v>
      </c>
      <c r="F123" s="27" t="s">
        <v>73</v>
      </c>
      <c r="G123" s="30">
        <v>41904</v>
      </c>
      <c r="H123" s="31"/>
      <c r="I123" s="32">
        <v>3765.06</v>
      </c>
      <c r="J123" s="32"/>
      <c r="K123" s="32"/>
      <c r="L123" s="32"/>
      <c r="M123" s="33">
        <v>3765.06</v>
      </c>
      <c r="N123" s="34">
        <v>2164.8924999999999</v>
      </c>
      <c r="O123" s="35" t="s">
        <v>942</v>
      </c>
      <c r="P123" s="36"/>
      <c r="Q123" s="37"/>
      <c r="R123" s="38"/>
      <c r="S123" s="39"/>
      <c r="T123" s="39"/>
      <c r="U123" s="39"/>
      <c r="V123" s="40">
        <v>10</v>
      </c>
      <c r="W123" s="41">
        <f t="shared" si="14"/>
        <v>120</v>
      </c>
      <c r="X123" s="41">
        <v>0</v>
      </c>
      <c r="Y123" s="41">
        <f t="shared" si="15"/>
        <v>51</v>
      </c>
      <c r="Z123" s="41">
        <f t="shared" si="16"/>
        <v>12</v>
      </c>
      <c r="AA123" s="41">
        <f t="shared" si="17"/>
        <v>69</v>
      </c>
      <c r="AB123" s="42">
        <f t="shared" si="18"/>
        <v>31.375253623188406</v>
      </c>
      <c r="AC123" s="42">
        <v>376.50304347826091</v>
      </c>
      <c r="AD123" s="43">
        <v>1976.6705434782609</v>
      </c>
      <c r="AE123" s="42">
        <f t="shared" si="19"/>
        <v>1788.389456521739</v>
      </c>
      <c r="AF123" s="44">
        <v>2353.1735869565218</v>
      </c>
      <c r="AG123" s="41">
        <v>0</v>
      </c>
      <c r="AH123" s="44">
        <v>0</v>
      </c>
      <c r="AI123" s="44">
        <f t="shared" si="20"/>
        <v>376.50304347826091</v>
      </c>
      <c r="AJ123" s="44">
        <f t="shared" si="21"/>
        <v>2353.1735869565218</v>
      </c>
      <c r="AK123" s="44">
        <f t="shared" si="13"/>
        <v>1411.8864130434781</v>
      </c>
      <c r="AL123" s="41" t="str">
        <f t="shared" si="22"/>
        <v/>
      </c>
      <c r="AM123" s="45" t="s">
        <v>943</v>
      </c>
      <c r="AN123" s="46">
        <f t="shared" si="23"/>
        <v>0</v>
      </c>
      <c r="AO123" s="47" t="s">
        <v>278</v>
      </c>
      <c r="AP123" s="47">
        <v>10</v>
      </c>
      <c r="AQ123" s="48">
        <f t="shared" si="24"/>
        <v>2014</v>
      </c>
      <c r="AR123" s="47"/>
      <c r="AS123" s="47"/>
      <c r="AT123" s="47"/>
    </row>
    <row r="124" spans="1:46" ht="15" customHeight="1" x14ac:dyDescent="0.25">
      <c r="A124" s="10"/>
      <c r="B124" s="26">
        <v>124</v>
      </c>
      <c r="C124" s="27" t="s">
        <v>316</v>
      </c>
      <c r="D124" s="28" t="s">
        <v>317</v>
      </c>
      <c r="E124" s="29" t="s">
        <v>277</v>
      </c>
      <c r="F124" s="27" t="s">
        <v>213</v>
      </c>
      <c r="G124" s="30">
        <v>42292</v>
      </c>
      <c r="H124" s="31"/>
      <c r="I124" s="32">
        <v>1131.17</v>
      </c>
      <c r="J124" s="32"/>
      <c r="K124" s="32"/>
      <c r="L124" s="32"/>
      <c r="M124" s="33">
        <v>1131.17</v>
      </c>
      <c r="N124" s="34">
        <v>772.95666666666671</v>
      </c>
      <c r="O124" s="35" t="s">
        <v>942</v>
      </c>
      <c r="P124" s="36"/>
      <c r="Q124" s="37"/>
      <c r="R124" s="38"/>
      <c r="S124" s="39"/>
      <c r="T124" s="39"/>
      <c r="U124" s="39"/>
      <c r="V124" s="40">
        <v>10</v>
      </c>
      <c r="W124" s="41">
        <f t="shared" si="14"/>
        <v>120</v>
      </c>
      <c r="X124" s="41">
        <v>0</v>
      </c>
      <c r="Y124" s="41">
        <f t="shared" si="15"/>
        <v>38</v>
      </c>
      <c r="Z124" s="41">
        <f t="shared" si="16"/>
        <v>12</v>
      </c>
      <c r="AA124" s="41">
        <f t="shared" si="17"/>
        <v>82</v>
      </c>
      <c r="AB124" s="42">
        <f t="shared" si="18"/>
        <v>9.4263008130081314</v>
      </c>
      <c r="AC124" s="42">
        <v>113.11560975609757</v>
      </c>
      <c r="AD124" s="43">
        <v>471.32894308943094</v>
      </c>
      <c r="AE124" s="42">
        <f t="shared" si="19"/>
        <v>659.84105691056914</v>
      </c>
      <c r="AF124" s="44">
        <v>584.44455284552851</v>
      </c>
      <c r="AG124" s="41">
        <v>0</v>
      </c>
      <c r="AH124" s="44">
        <v>0</v>
      </c>
      <c r="AI124" s="44">
        <f t="shared" si="20"/>
        <v>113.11560975609757</v>
      </c>
      <c r="AJ124" s="44">
        <f t="shared" si="21"/>
        <v>584.44455284552851</v>
      </c>
      <c r="AK124" s="44">
        <f t="shared" si="13"/>
        <v>546.72544715447157</v>
      </c>
      <c r="AL124" s="41" t="str">
        <f t="shared" si="22"/>
        <v/>
      </c>
      <c r="AM124" s="45" t="s">
        <v>944</v>
      </c>
      <c r="AN124" s="46">
        <f t="shared" si="23"/>
        <v>0</v>
      </c>
      <c r="AO124" s="47" t="s">
        <v>278</v>
      </c>
      <c r="AP124" s="47">
        <v>10</v>
      </c>
      <c r="AQ124" s="48">
        <f t="shared" si="24"/>
        <v>2015</v>
      </c>
      <c r="AR124" s="47"/>
      <c r="AS124" s="47"/>
      <c r="AT124" s="47"/>
    </row>
    <row r="125" spans="1:46" ht="15" customHeight="1" x14ac:dyDescent="0.25">
      <c r="A125" s="10"/>
      <c r="B125" s="26">
        <v>125</v>
      </c>
      <c r="C125" s="27" t="s">
        <v>318</v>
      </c>
      <c r="D125" s="28" t="s">
        <v>319</v>
      </c>
      <c r="E125" s="29" t="s">
        <v>277</v>
      </c>
      <c r="F125" s="27" t="s">
        <v>213</v>
      </c>
      <c r="G125" s="30">
        <v>42292</v>
      </c>
      <c r="H125" s="31"/>
      <c r="I125" s="32">
        <v>1246.32</v>
      </c>
      <c r="J125" s="32"/>
      <c r="K125" s="32"/>
      <c r="L125" s="32"/>
      <c r="M125" s="33">
        <v>1246.32</v>
      </c>
      <c r="N125" s="34">
        <v>850.29166666666652</v>
      </c>
      <c r="O125" s="35" t="s">
        <v>942</v>
      </c>
      <c r="P125" s="36"/>
      <c r="Q125" s="37"/>
      <c r="R125" s="38"/>
      <c r="S125" s="39"/>
      <c r="T125" s="39"/>
      <c r="U125" s="39"/>
      <c r="V125" s="40">
        <v>10</v>
      </c>
      <c r="W125" s="41">
        <f t="shared" si="14"/>
        <v>120</v>
      </c>
      <c r="X125" s="41">
        <v>0</v>
      </c>
      <c r="Y125" s="41">
        <f t="shared" si="15"/>
        <v>38</v>
      </c>
      <c r="Z125" s="41">
        <f t="shared" si="16"/>
        <v>12</v>
      </c>
      <c r="AA125" s="41">
        <f t="shared" si="17"/>
        <v>82</v>
      </c>
      <c r="AB125" s="42">
        <f t="shared" si="18"/>
        <v>10.369410569105689</v>
      </c>
      <c r="AC125" s="42">
        <v>124.43292682926827</v>
      </c>
      <c r="AD125" s="43">
        <v>518.46126016260166</v>
      </c>
      <c r="AE125" s="42">
        <f t="shared" si="19"/>
        <v>727.85873983739828</v>
      </c>
      <c r="AF125" s="44">
        <v>642.8941869918699</v>
      </c>
      <c r="AG125" s="41">
        <v>0</v>
      </c>
      <c r="AH125" s="44">
        <v>0</v>
      </c>
      <c r="AI125" s="44">
        <f t="shared" si="20"/>
        <v>124.43292682926827</v>
      </c>
      <c r="AJ125" s="44">
        <f t="shared" si="21"/>
        <v>642.8941869918699</v>
      </c>
      <c r="AK125" s="44">
        <f t="shared" si="13"/>
        <v>603.42581300813004</v>
      </c>
      <c r="AL125" s="41" t="str">
        <f t="shared" si="22"/>
        <v/>
      </c>
      <c r="AM125" s="45" t="s">
        <v>944</v>
      </c>
      <c r="AN125" s="46">
        <f t="shared" si="23"/>
        <v>0</v>
      </c>
      <c r="AO125" s="47" t="s">
        <v>278</v>
      </c>
      <c r="AP125" s="47">
        <v>10</v>
      </c>
      <c r="AQ125" s="48">
        <f t="shared" si="24"/>
        <v>2015</v>
      </c>
      <c r="AR125" s="47"/>
      <c r="AS125" s="47"/>
      <c r="AT125" s="47"/>
    </row>
    <row r="126" spans="1:46" ht="15" customHeight="1" x14ac:dyDescent="0.25">
      <c r="A126" s="10"/>
      <c r="B126" s="26">
        <v>126</v>
      </c>
      <c r="C126" s="27" t="s">
        <v>320</v>
      </c>
      <c r="D126" s="28" t="s">
        <v>321</v>
      </c>
      <c r="E126" s="29" t="s">
        <v>277</v>
      </c>
      <c r="F126" s="27" t="s">
        <v>53</v>
      </c>
      <c r="G126" s="30">
        <v>42499</v>
      </c>
      <c r="H126" s="31"/>
      <c r="I126" s="32">
        <v>460</v>
      </c>
      <c r="J126" s="32"/>
      <c r="K126" s="32"/>
      <c r="L126" s="32"/>
      <c r="M126" s="33">
        <v>460</v>
      </c>
      <c r="N126" s="34">
        <v>341.16666666666669</v>
      </c>
      <c r="O126" s="35" t="s">
        <v>942</v>
      </c>
      <c r="P126" s="36"/>
      <c r="Q126" s="37"/>
      <c r="R126" s="38"/>
      <c r="S126" s="39"/>
      <c r="T126" s="39"/>
      <c r="U126" s="39"/>
      <c r="V126" s="40">
        <v>10</v>
      </c>
      <c r="W126" s="41">
        <f t="shared" si="14"/>
        <v>120</v>
      </c>
      <c r="X126" s="41">
        <v>0</v>
      </c>
      <c r="Y126" s="41">
        <f t="shared" si="15"/>
        <v>31</v>
      </c>
      <c r="Z126" s="41">
        <f t="shared" si="16"/>
        <v>12</v>
      </c>
      <c r="AA126" s="41">
        <f t="shared" si="17"/>
        <v>89</v>
      </c>
      <c r="AB126" s="42">
        <f t="shared" si="18"/>
        <v>3.8333333333333335</v>
      </c>
      <c r="AC126" s="42">
        <v>46</v>
      </c>
      <c r="AD126" s="43">
        <v>164.83333333333331</v>
      </c>
      <c r="AE126" s="42">
        <f t="shared" si="19"/>
        <v>295.16666666666669</v>
      </c>
      <c r="AF126" s="44">
        <v>210.83333333333331</v>
      </c>
      <c r="AG126" s="41">
        <v>0</v>
      </c>
      <c r="AH126" s="44">
        <v>0</v>
      </c>
      <c r="AI126" s="44">
        <f t="shared" si="20"/>
        <v>46</v>
      </c>
      <c r="AJ126" s="44">
        <f t="shared" si="21"/>
        <v>210.83333333333331</v>
      </c>
      <c r="AK126" s="44">
        <f t="shared" si="13"/>
        <v>249.16666666666669</v>
      </c>
      <c r="AL126" s="41" t="str">
        <f t="shared" si="22"/>
        <v/>
      </c>
      <c r="AM126" s="45" t="s">
        <v>944</v>
      </c>
      <c r="AN126" s="46">
        <f t="shared" si="23"/>
        <v>0</v>
      </c>
      <c r="AO126" s="47" t="s">
        <v>278</v>
      </c>
      <c r="AP126" s="47">
        <v>10</v>
      </c>
      <c r="AQ126" s="48">
        <f t="shared" si="24"/>
        <v>2016</v>
      </c>
      <c r="AR126" s="47"/>
      <c r="AS126" s="47"/>
      <c r="AT126" s="47"/>
    </row>
    <row r="127" spans="1:46" ht="15" customHeight="1" x14ac:dyDescent="0.25">
      <c r="A127" s="10"/>
      <c r="B127" s="26">
        <v>127</v>
      </c>
      <c r="C127" s="27" t="s">
        <v>322</v>
      </c>
      <c r="D127" s="28" t="s">
        <v>323</v>
      </c>
      <c r="E127" s="29" t="s">
        <v>273</v>
      </c>
      <c r="F127" s="27" t="s">
        <v>107</v>
      </c>
      <c r="G127" s="30">
        <v>42719</v>
      </c>
      <c r="H127" s="31"/>
      <c r="I127" s="32">
        <v>5057.8500000000004</v>
      </c>
      <c r="J127" s="32"/>
      <c r="K127" s="32"/>
      <c r="L127" s="32"/>
      <c r="M127" s="33">
        <v>5057.8500000000004</v>
      </c>
      <c r="N127" s="34">
        <v>4046.2700000000004</v>
      </c>
      <c r="O127" s="35" t="s">
        <v>942</v>
      </c>
      <c r="P127" s="36"/>
      <c r="Q127" s="37"/>
      <c r="R127" s="38"/>
      <c r="S127" s="39"/>
      <c r="T127" s="39"/>
      <c r="U127" s="39"/>
      <c r="V127" s="40">
        <v>10</v>
      </c>
      <c r="W127" s="41">
        <f t="shared" si="14"/>
        <v>120</v>
      </c>
      <c r="X127" s="41">
        <v>0</v>
      </c>
      <c r="Y127" s="41">
        <f t="shared" si="15"/>
        <v>24</v>
      </c>
      <c r="Z127" s="41">
        <f t="shared" si="16"/>
        <v>12</v>
      </c>
      <c r="AA127" s="41">
        <f t="shared" si="17"/>
        <v>96</v>
      </c>
      <c r="AB127" s="42">
        <f t="shared" si="18"/>
        <v>42.14864583333334</v>
      </c>
      <c r="AC127" s="42">
        <v>505.78375000000005</v>
      </c>
      <c r="AD127" s="43">
        <v>1517.36375</v>
      </c>
      <c r="AE127" s="42">
        <f t="shared" si="19"/>
        <v>3540.4862500000004</v>
      </c>
      <c r="AF127" s="44">
        <v>2023.1475</v>
      </c>
      <c r="AG127" s="41">
        <v>0</v>
      </c>
      <c r="AH127" s="44">
        <v>0</v>
      </c>
      <c r="AI127" s="44">
        <f t="shared" si="20"/>
        <v>505.78375000000005</v>
      </c>
      <c r="AJ127" s="44">
        <f t="shared" si="21"/>
        <v>2023.1475</v>
      </c>
      <c r="AK127" s="44">
        <f t="shared" si="13"/>
        <v>3034.7025000000003</v>
      </c>
      <c r="AL127" s="41" t="str">
        <f t="shared" si="22"/>
        <v/>
      </c>
      <c r="AM127" s="45" t="s">
        <v>944</v>
      </c>
      <c r="AN127" s="46">
        <f t="shared" si="23"/>
        <v>0</v>
      </c>
      <c r="AO127" s="47" t="s">
        <v>278</v>
      </c>
      <c r="AP127" s="47">
        <v>10</v>
      </c>
      <c r="AQ127" s="48">
        <f t="shared" si="24"/>
        <v>2016</v>
      </c>
      <c r="AR127" s="47"/>
      <c r="AS127" s="47"/>
      <c r="AT127" s="47"/>
    </row>
    <row r="128" spans="1:46" ht="15" customHeight="1" x14ac:dyDescent="0.25">
      <c r="A128" s="10"/>
      <c r="B128" s="26">
        <v>128</v>
      </c>
      <c r="C128" s="27" t="s">
        <v>324</v>
      </c>
      <c r="D128" s="28" t="s">
        <v>325</v>
      </c>
      <c r="E128" s="29" t="s">
        <v>277</v>
      </c>
      <c r="F128" s="27" t="s">
        <v>97</v>
      </c>
      <c r="G128" s="30">
        <v>42754</v>
      </c>
      <c r="H128" s="31"/>
      <c r="I128" s="32">
        <v>900</v>
      </c>
      <c r="J128" s="32"/>
      <c r="K128" s="32"/>
      <c r="L128" s="32"/>
      <c r="M128" s="33">
        <v>900</v>
      </c>
      <c r="N128" s="34">
        <v>727.5</v>
      </c>
      <c r="O128" s="35" t="s">
        <v>942</v>
      </c>
      <c r="P128" s="36"/>
      <c r="Q128" s="37"/>
      <c r="R128" s="38"/>
      <c r="S128" s="39"/>
      <c r="T128" s="39"/>
      <c r="U128" s="39"/>
      <c r="V128" s="40">
        <v>10</v>
      </c>
      <c r="W128" s="41">
        <f t="shared" si="14"/>
        <v>120</v>
      </c>
      <c r="X128" s="41">
        <v>0</v>
      </c>
      <c r="Y128" s="41">
        <f t="shared" si="15"/>
        <v>23</v>
      </c>
      <c r="Z128" s="41">
        <f t="shared" si="16"/>
        <v>12</v>
      </c>
      <c r="AA128" s="41">
        <f t="shared" si="17"/>
        <v>97</v>
      </c>
      <c r="AB128" s="42">
        <f t="shared" si="18"/>
        <v>7.5</v>
      </c>
      <c r="AC128" s="42">
        <v>90</v>
      </c>
      <c r="AD128" s="43">
        <v>262.5</v>
      </c>
      <c r="AE128" s="42">
        <f t="shared" si="19"/>
        <v>637.5</v>
      </c>
      <c r="AF128" s="44">
        <v>352.5</v>
      </c>
      <c r="AG128" s="41">
        <v>0</v>
      </c>
      <c r="AH128" s="44">
        <v>0</v>
      </c>
      <c r="AI128" s="44">
        <f t="shared" si="20"/>
        <v>90</v>
      </c>
      <c r="AJ128" s="44">
        <f t="shared" si="21"/>
        <v>352.5</v>
      </c>
      <c r="AK128" s="44">
        <f t="shared" si="13"/>
        <v>547.5</v>
      </c>
      <c r="AL128" s="41" t="str">
        <f t="shared" si="22"/>
        <v/>
      </c>
      <c r="AM128" s="45" t="s">
        <v>944</v>
      </c>
      <c r="AN128" s="46">
        <f t="shared" si="23"/>
        <v>0</v>
      </c>
      <c r="AO128" s="47" t="s">
        <v>289</v>
      </c>
      <c r="AP128" s="47">
        <v>10</v>
      </c>
      <c r="AQ128" s="48">
        <f t="shared" si="24"/>
        <v>2017</v>
      </c>
      <c r="AR128" s="47"/>
      <c r="AS128" s="47"/>
      <c r="AT128" s="47"/>
    </row>
    <row r="129" spans="1:46" ht="15" customHeight="1" x14ac:dyDescent="0.25">
      <c r="A129" s="10"/>
      <c r="B129" s="26">
        <v>129</v>
      </c>
      <c r="C129" s="27" t="s">
        <v>326</v>
      </c>
      <c r="D129" s="28" t="s">
        <v>327</v>
      </c>
      <c r="E129" s="29" t="s">
        <v>128</v>
      </c>
      <c r="F129" s="27" t="s">
        <v>73</v>
      </c>
      <c r="G129" s="30">
        <v>42738</v>
      </c>
      <c r="H129" s="31"/>
      <c r="I129" s="32">
        <v>756.8</v>
      </c>
      <c r="J129" s="32">
        <v>756.8</v>
      </c>
      <c r="K129" s="32"/>
      <c r="L129" s="32"/>
      <c r="M129" s="33"/>
      <c r="N129" s="34"/>
      <c r="O129" s="35" t="s">
        <v>942</v>
      </c>
      <c r="P129" s="36"/>
      <c r="Q129" s="37"/>
      <c r="R129" s="38"/>
      <c r="S129" s="39"/>
      <c r="T129" s="39"/>
      <c r="U129" s="39"/>
      <c r="V129" s="40">
        <v>6</v>
      </c>
      <c r="W129" s="41">
        <f t="shared" si="14"/>
        <v>72</v>
      </c>
      <c r="X129" s="41">
        <v>0</v>
      </c>
      <c r="Y129" s="41">
        <f t="shared" si="15"/>
        <v>23</v>
      </c>
      <c r="Z129" s="41">
        <f t="shared" si="16"/>
        <v>12</v>
      </c>
      <c r="AA129" s="41">
        <f t="shared" si="17"/>
        <v>49</v>
      </c>
      <c r="AB129" s="42">
        <f t="shared" si="18"/>
        <v>0</v>
      </c>
      <c r="AC129" s="42">
        <v>0</v>
      </c>
      <c r="AD129" s="43">
        <v>0</v>
      </c>
      <c r="AE129" s="42">
        <f t="shared" si="19"/>
        <v>0</v>
      </c>
      <c r="AF129" s="44">
        <v>0</v>
      </c>
      <c r="AG129" s="41">
        <v>0</v>
      </c>
      <c r="AH129" s="44">
        <v>0</v>
      </c>
      <c r="AI129" s="44">
        <f t="shared" si="20"/>
        <v>0</v>
      </c>
      <c r="AJ129" s="44">
        <f t="shared" si="21"/>
        <v>0</v>
      </c>
      <c r="AK129" s="44">
        <f t="shared" si="13"/>
        <v>0</v>
      </c>
      <c r="AL129" s="41" t="str">
        <f t="shared" si="22"/>
        <v>Nusidėvėjęs</v>
      </c>
      <c r="AM129" s="45" t="s">
        <v>943</v>
      </c>
      <c r="AN129" s="46">
        <f t="shared" si="23"/>
        <v>0</v>
      </c>
      <c r="AO129" s="47" t="s">
        <v>94</v>
      </c>
      <c r="AP129" s="47">
        <v>5</v>
      </c>
      <c r="AQ129" s="48">
        <f t="shared" si="24"/>
        <v>2017</v>
      </c>
      <c r="AR129" s="47"/>
      <c r="AS129" s="47"/>
      <c r="AT129" s="47"/>
    </row>
    <row r="130" spans="1:46" ht="15" customHeight="1" x14ac:dyDescent="0.25">
      <c r="A130" s="10"/>
      <c r="B130" s="26">
        <v>130</v>
      </c>
      <c r="C130" s="27" t="s">
        <v>328</v>
      </c>
      <c r="D130" s="28" t="s">
        <v>329</v>
      </c>
      <c r="E130" s="29" t="s">
        <v>277</v>
      </c>
      <c r="F130" s="27" t="s">
        <v>97</v>
      </c>
      <c r="G130" s="30">
        <v>42767</v>
      </c>
      <c r="H130" s="31"/>
      <c r="I130" s="32">
        <v>183.38</v>
      </c>
      <c r="J130" s="32"/>
      <c r="K130" s="32"/>
      <c r="L130" s="32"/>
      <c r="M130" s="33">
        <v>183.38</v>
      </c>
      <c r="N130" s="34">
        <v>149.75666666666666</v>
      </c>
      <c r="O130" s="35" t="s">
        <v>942</v>
      </c>
      <c r="P130" s="36"/>
      <c r="Q130" s="37"/>
      <c r="R130" s="38"/>
      <c r="S130" s="39"/>
      <c r="T130" s="39"/>
      <c r="U130" s="39"/>
      <c r="V130" s="40">
        <v>10</v>
      </c>
      <c r="W130" s="41">
        <f t="shared" si="14"/>
        <v>120</v>
      </c>
      <c r="X130" s="41">
        <v>0</v>
      </c>
      <c r="Y130" s="41">
        <f t="shared" si="15"/>
        <v>22</v>
      </c>
      <c r="Z130" s="41">
        <f t="shared" si="16"/>
        <v>12</v>
      </c>
      <c r="AA130" s="41">
        <f t="shared" si="17"/>
        <v>98</v>
      </c>
      <c r="AB130" s="42">
        <f t="shared" si="18"/>
        <v>1.5281292517006801</v>
      </c>
      <c r="AC130" s="42">
        <v>18.337551020408164</v>
      </c>
      <c r="AD130" s="43">
        <v>51.960884353741498</v>
      </c>
      <c r="AE130" s="42">
        <f t="shared" si="19"/>
        <v>131.41911564625849</v>
      </c>
      <c r="AF130" s="44">
        <v>70.298435374149662</v>
      </c>
      <c r="AG130" s="41">
        <v>0</v>
      </c>
      <c r="AH130" s="44">
        <v>0</v>
      </c>
      <c r="AI130" s="44">
        <f t="shared" si="20"/>
        <v>18.337551020408164</v>
      </c>
      <c r="AJ130" s="44">
        <f t="shared" si="21"/>
        <v>70.298435374149662</v>
      </c>
      <c r="AK130" s="44">
        <f t="shared" si="13"/>
        <v>113.08156462585033</v>
      </c>
      <c r="AL130" s="41" t="str">
        <f t="shared" si="22"/>
        <v/>
      </c>
      <c r="AM130" s="45" t="s">
        <v>944</v>
      </c>
      <c r="AN130" s="46">
        <f t="shared" si="23"/>
        <v>0</v>
      </c>
      <c r="AO130" s="47" t="s">
        <v>289</v>
      </c>
      <c r="AP130" s="47">
        <v>10</v>
      </c>
      <c r="AQ130" s="48">
        <f t="shared" si="24"/>
        <v>2017</v>
      </c>
      <c r="AR130" s="47"/>
      <c r="AS130" s="47"/>
      <c r="AT130" s="47"/>
    </row>
    <row r="131" spans="1:46" ht="15" customHeight="1" x14ac:dyDescent="0.25">
      <c r="A131" s="10"/>
      <c r="B131" s="26">
        <v>131</v>
      </c>
      <c r="C131" s="27" t="s">
        <v>330</v>
      </c>
      <c r="D131" s="28" t="s">
        <v>331</v>
      </c>
      <c r="E131" s="29" t="s">
        <v>277</v>
      </c>
      <c r="F131" s="27" t="s">
        <v>97</v>
      </c>
      <c r="G131" s="30">
        <v>42975</v>
      </c>
      <c r="H131" s="31"/>
      <c r="I131" s="32">
        <v>857.46</v>
      </c>
      <c r="J131" s="32">
        <v>857.46</v>
      </c>
      <c r="K131" s="32"/>
      <c r="L131" s="32"/>
      <c r="M131" s="33"/>
      <c r="N131" s="34">
        <v>0</v>
      </c>
      <c r="O131" s="35" t="s">
        <v>942</v>
      </c>
      <c r="P131" s="36"/>
      <c r="Q131" s="37"/>
      <c r="R131" s="38"/>
      <c r="S131" s="39"/>
      <c r="T131" s="39"/>
      <c r="U131" s="39"/>
      <c r="V131" s="40">
        <v>10</v>
      </c>
      <c r="W131" s="41">
        <f t="shared" si="14"/>
        <v>120</v>
      </c>
      <c r="X131" s="41">
        <v>0</v>
      </c>
      <c r="Y131" s="41">
        <f t="shared" si="15"/>
        <v>16</v>
      </c>
      <c r="Z131" s="41">
        <f t="shared" si="16"/>
        <v>12</v>
      </c>
      <c r="AA131" s="41">
        <f t="shared" si="17"/>
        <v>104</v>
      </c>
      <c r="AB131" s="42">
        <f t="shared" si="18"/>
        <v>0</v>
      </c>
      <c r="AC131" s="42">
        <v>0</v>
      </c>
      <c r="AD131" s="43">
        <v>0</v>
      </c>
      <c r="AE131" s="42">
        <f t="shared" si="19"/>
        <v>0</v>
      </c>
      <c r="AF131" s="44">
        <v>0</v>
      </c>
      <c r="AG131" s="41">
        <v>0</v>
      </c>
      <c r="AH131" s="44">
        <v>0</v>
      </c>
      <c r="AI131" s="44">
        <f t="shared" si="20"/>
        <v>0</v>
      </c>
      <c r="AJ131" s="44">
        <f t="shared" si="21"/>
        <v>0</v>
      </c>
      <c r="AK131" s="44">
        <f t="shared" si="13"/>
        <v>0</v>
      </c>
      <c r="AL131" s="41" t="str">
        <f t="shared" si="22"/>
        <v>Nusidėvėjęs</v>
      </c>
      <c r="AM131" s="45" t="s">
        <v>944</v>
      </c>
      <c r="AN131" s="46">
        <f t="shared" si="23"/>
        <v>0</v>
      </c>
      <c r="AO131" s="47" t="s">
        <v>278</v>
      </c>
      <c r="AP131" s="47">
        <v>10</v>
      </c>
      <c r="AQ131" s="48">
        <f t="shared" si="24"/>
        <v>2017</v>
      </c>
      <c r="AR131" s="47"/>
      <c r="AS131" s="47"/>
      <c r="AT131" s="47"/>
    </row>
    <row r="132" spans="1:46" ht="15" customHeight="1" x14ac:dyDescent="0.25">
      <c r="A132" s="10"/>
      <c r="B132" s="26">
        <v>132</v>
      </c>
      <c r="C132" s="27" t="s">
        <v>332</v>
      </c>
      <c r="D132" s="28" t="s">
        <v>333</v>
      </c>
      <c r="E132" s="29" t="s">
        <v>277</v>
      </c>
      <c r="F132" s="29" t="s">
        <v>73</v>
      </c>
      <c r="G132" s="30">
        <v>42991</v>
      </c>
      <c r="H132" s="31"/>
      <c r="I132" s="32">
        <v>1074.5</v>
      </c>
      <c r="J132" s="32">
        <v>1074.5</v>
      </c>
      <c r="K132" s="32"/>
      <c r="L132" s="32"/>
      <c r="M132" s="33"/>
      <c r="N132" s="34">
        <v>0</v>
      </c>
      <c r="O132" s="35" t="s">
        <v>942</v>
      </c>
      <c r="P132" s="36"/>
      <c r="Q132" s="37"/>
      <c r="R132" s="38"/>
      <c r="S132" s="39"/>
      <c r="T132" s="39"/>
      <c r="U132" s="39"/>
      <c r="V132" s="40">
        <v>10</v>
      </c>
      <c r="W132" s="41">
        <f t="shared" si="14"/>
        <v>120</v>
      </c>
      <c r="X132" s="41">
        <v>0</v>
      </c>
      <c r="Y132" s="41">
        <f t="shared" si="15"/>
        <v>15</v>
      </c>
      <c r="Z132" s="41">
        <f t="shared" si="16"/>
        <v>12</v>
      </c>
      <c r="AA132" s="41">
        <f t="shared" si="17"/>
        <v>105</v>
      </c>
      <c r="AB132" s="42">
        <f t="shared" si="18"/>
        <v>0</v>
      </c>
      <c r="AC132" s="42">
        <v>0</v>
      </c>
      <c r="AD132" s="43">
        <v>0</v>
      </c>
      <c r="AE132" s="42">
        <f t="shared" si="19"/>
        <v>0</v>
      </c>
      <c r="AF132" s="44">
        <v>0</v>
      </c>
      <c r="AG132" s="41">
        <v>0</v>
      </c>
      <c r="AH132" s="44">
        <v>0</v>
      </c>
      <c r="AI132" s="44">
        <f t="shared" si="20"/>
        <v>0</v>
      </c>
      <c r="AJ132" s="44">
        <f t="shared" si="21"/>
        <v>0</v>
      </c>
      <c r="AK132" s="44">
        <f t="shared" ref="AK132:AK195" si="25">M132-AJ132</f>
        <v>0</v>
      </c>
      <c r="AL132" s="41" t="str">
        <f t="shared" si="22"/>
        <v>Nusidėvėjęs</v>
      </c>
      <c r="AM132" s="45" t="s">
        <v>943</v>
      </c>
      <c r="AN132" s="46">
        <f t="shared" si="23"/>
        <v>0</v>
      </c>
      <c r="AO132" s="47" t="s">
        <v>289</v>
      </c>
      <c r="AP132" s="47">
        <v>10</v>
      </c>
      <c r="AQ132" s="48">
        <f t="shared" si="24"/>
        <v>2017</v>
      </c>
      <c r="AR132" s="47"/>
      <c r="AS132" s="47"/>
      <c r="AT132" s="47"/>
    </row>
    <row r="133" spans="1:46" ht="15" customHeight="1" x14ac:dyDescent="0.25">
      <c r="A133" s="10"/>
      <c r="B133" s="26">
        <v>133</v>
      </c>
      <c r="C133" s="27" t="s">
        <v>334</v>
      </c>
      <c r="D133" s="28" t="s">
        <v>335</v>
      </c>
      <c r="E133" s="29" t="s">
        <v>273</v>
      </c>
      <c r="F133" s="29" t="s">
        <v>58</v>
      </c>
      <c r="G133" s="30">
        <v>42991</v>
      </c>
      <c r="H133" s="31"/>
      <c r="I133" s="32">
        <v>15231.16</v>
      </c>
      <c r="J133" s="32">
        <v>15231.16</v>
      </c>
      <c r="K133" s="32"/>
      <c r="L133" s="32"/>
      <c r="M133" s="33"/>
      <c r="N133" s="34"/>
      <c r="O133" s="35" t="s">
        <v>942</v>
      </c>
      <c r="P133" s="36"/>
      <c r="Q133" s="37"/>
      <c r="R133" s="38"/>
      <c r="S133" s="39"/>
      <c r="T133" s="39"/>
      <c r="U133" s="39"/>
      <c r="V133" s="40">
        <v>10</v>
      </c>
      <c r="W133" s="41">
        <f t="shared" ref="W133:W196" si="26">V133*12</f>
        <v>120</v>
      </c>
      <c r="X133" s="41">
        <v>0</v>
      </c>
      <c r="Y133" s="41">
        <f t="shared" ref="Y133:Y196" si="27">IF(OR(ISBLANK(C133),YEAR(G133)&gt;=2019),0,DATEDIF(G133,$N$2,"M"))</f>
        <v>15</v>
      </c>
      <c r="Z133" s="41">
        <f t="shared" ref="Z133:Z196" si="28">IF(YEAR(G133)&gt;=2019,0,IF(AA133&lt;=0,0,IF(X133&lt;&gt;0,MIN(X133,AA133),MIN(12,AA133))))</f>
        <v>12</v>
      </c>
      <c r="AA133" s="41">
        <f t="shared" ref="AA133:AA196" si="29">W133-Y133</f>
        <v>105</v>
      </c>
      <c r="AB133" s="42">
        <f t="shared" ref="AB133:AB196" si="30">+IF(AA133&lt;=0,0,N133/AA133)</f>
        <v>0</v>
      </c>
      <c r="AC133" s="42">
        <v>0</v>
      </c>
      <c r="AD133" s="43">
        <v>0</v>
      </c>
      <c r="AE133" s="42">
        <f t="shared" ref="AE133:AE196" si="31">IF(YEAR(G133)&gt;=2019,0,M133-AD133)</f>
        <v>0</v>
      </c>
      <c r="AF133" s="44">
        <v>0</v>
      </c>
      <c r="AG133" s="41">
        <v>0</v>
      </c>
      <c r="AH133" s="44">
        <v>0</v>
      </c>
      <c r="AI133" s="44">
        <f t="shared" ref="AI133:AI196" si="32">+AC133+AH133</f>
        <v>0</v>
      </c>
      <c r="AJ133" s="44">
        <f t="shared" ref="AJ133:AJ196" si="33">IF(ISBLANK(H133),(AF133+IF(YEAR(G133)&gt;=2019,M133/W133*AG133,0)),M133)</f>
        <v>0</v>
      </c>
      <c r="AK133" s="44">
        <f t="shared" si="25"/>
        <v>0</v>
      </c>
      <c r="AL133" s="41" t="str">
        <f t="shared" ref="AL133:AL196" si="34">IF(H133&lt;&gt;0,"Nurašytas",IF(O133="X","Nesuderintas",IF(AK133&lt;=0,"Nusidėvėjęs","")))</f>
        <v>Nusidėvėjęs</v>
      </c>
      <c r="AM133" s="45" t="s">
        <v>944</v>
      </c>
      <c r="AN133" s="46">
        <f t="shared" ref="AN133:AN196" si="35">I133-J133-K133-L133-M133</f>
        <v>0</v>
      </c>
      <c r="AO133" s="47" t="s">
        <v>278</v>
      </c>
      <c r="AP133" s="47">
        <v>10</v>
      </c>
      <c r="AQ133" s="48">
        <f t="shared" si="24"/>
        <v>2017</v>
      </c>
      <c r="AR133" s="47"/>
      <c r="AS133" s="47"/>
      <c r="AT133" s="47"/>
    </row>
    <row r="134" spans="1:46" ht="15" customHeight="1" x14ac:dyDescent="0.25">
      <c r="A134" s="10"/>
      <c r="B134" s="26">
        <v>134</v>
      </c>
      <c r="C134" s="27" t="s">
        <v>336</v>
      </c>
      <c r="D134" s="28" t="s">
        <v>337</v>
      </c>
      <c r="E134" s="29" t="s">
        <v>273</v>
      </c>
      <c r="F134" s="27" t="s">
        <v>125</v>
      </c>
      <c r="G134" s="30">
        <v>42991</v>
      </c>
      <c r="H134" s="31"/>
      <c r="I134" s="32">
        <v>15108.28</v>
      </c>
      <c r="J134" s="32">
        <v>15108.28</v>
      </c>
      <c r="K134" s="32"/>
      <c r="L134" s="32"/>
      <c r="M134" s="33"/>
      <c r="N134" s="34">
        <v>0</v>
      </c>
      <c r="O134" s="35" t="s">
        <v>942</v>
      </c>
      <c r="P134" s="36"/>
      <c r="Q134" s="37"/>
      <c r="R134" s="38"/>
      <c r="S134" s="39"/>
      <c r="T134" s="39"/>
      <c r="U134" s="39"/>
      <c r="V134" s="40">
        <v>10</v>
      </c>
      <c r="W134" s="41">
        <f t="shared" si="26"/>
        <v>120</v>
      </c>
      <c r="X134" s="41">
        <v>0</v>
      </c>
      <c r="Y134" s="41">
        <f t="shared" si="27"/>
        <v>15</v>
      </c>
      <c r="Z134" s="41">
        <f t="shared" si="28"/>
        <v>12</v>
      </c>
      <c r="AA134" s="41">
        <f t="shared" si="29"/>
        <v>105</v>
      </c>
      <c r="AB134" s="42">
        <f t="shared" si="30"/>
        <v>0</v>
      </c>
      <c r="AC134" s="42">
        <v>0</v>
      </c>
      <c r="AD134" s="43">
        <v>0</v>
      </c>
      <c r="AE134" s="42">
        <f t="shared" si="31"/>
        <v>0</v>
      </c>
      <c r="AF134" s="44">
        <v>0</v>
      </c>
      <c r="AG134" s="41">
        <v>0</v>
      </c>
      <c r="AH134" s="44">
        <v>0</v>
      </c>
      <c r="AI134" s="44">
        <f t="shared" si="32"/>
        <v>0</v>
      </c>
      <c r="AJ134" s="44">
        <f t="shared" si="33"/>
        <v>0</v>
      </c>
      <c r="AK134" s="44">
        <f t="shared" si="25"/>
        <v>0</v>
      </c>
      <c r="AL134" s="41" t="str">
        <f t="shared" si="34"/>
        <v>Nusidėvėjęs</v>
      </c>
      <c r="AM134" s="45" t="s">
        <v>944</v>
      </c>
      <c r="AN134" s="46">
        <f t="shared" si="35"/>
        <v>0</v>
      </c>
      <c r="AO134" s="47" t="s">
        <v>278</v>
      </c>
      <c r="AP134" s="47">
        <v>10</v>
      </c>
      <c r="AQ134" s="48">
        <f t="shared" si="24"/>
        <v>2017</v>
      </c>
      <c r="AR134" s="47"/>
      <c r="AS134" s="47"/>
      <c r="AT134" s="47"/>
    </row>
    <row r="135" spans="1:46" ht="15" customHeight="1" x14ac:dyDescent="0.25">
      <c r="A135" s="10"/>
      <c r="B135" s="26">
        <v>135</v>
      </c>
      <c r="C135" s="27" t="s">
        <v>338</v>
      </c>
      <c r="D135" s="28" t="s">
        <v>339</v>
      </c>
      <c r="E135" s="29" t="s">
        <v>277</v>
      </c>
      <c r="F135" s="29" t="s">
        <v>73</v>
      </c>
      <c r="G135" s="30">
        <v>42982</v>
      </c>
      <c r="H135" s="31"/>
      <c r="I135" s="32">
        <v>903</v>
      </c>
      <c r="J135" s="32">
        <v>903</v>
      </c>
      <c r="K135" s="32"/>
      <c r="L135" s="32"/>
      <c r="M135" s="33"/>
      <c r="N135" s="34">
        <v>0</v>
      </c>
      <c r="O135" s="35" t="s">
        <v>942</v>
      </c>
      <c r="P135" s="36"/>
      <c r="Q135" s="37"/>
      <c r="R135" s="38"/>
      <c r="S135" s="39"/>
      <c r="T135" s="39"/>
      <c r="U135" s="39"/>
      <c r="V135" s="40">
        <v>10</v>
      </c>
      <c r="W135" s="41">
        <f t="shared" si="26"/>
        <v>120</v>
      </c>
      <c r="X135" s="41">
        <v>0</v>
      </c>
      <c r="Y135" s="41">
        <f t="shared" si="27"/>
        <v>15</v>
      </c>
      <c r="Z135" s="41">
        <f t="shared" si="28"/>
        <v>12</v>
      </c>
      <c r="AA135" s="41">
        <f t="shared" si="29"/>
        <v>105</v>
      </c>
      <c r="AB135" s="42">
        <f t="shared" si="30"/>
        <v>0</v>
      </c>
      <c r="AC135" s="42">
        <v>0</v>
      </c>
      <c r="AD135" s="43">
        <v>0</v>
      </c>
      <c r="AE135" s="42">
        <f t="shared" si="31"/>
        <v>0</v>
      </c>
      <c r="AF135" s="44">
        <v>0</v>
      </c>
      <c r="AG135" s="41">
        <v>0</v>
      </c>
      <c r="AH135" s="44">
        <v>0</v>
      </c>
      <c r="AI135" s="44">
        <f t="shared" si="32"/>
        <v>0</v>
      </c>
      <c r="AJ135" s="44">
        <f t="shared" si="33"/>
        <v>0</v>
      </c>
      <c r="AK135" s="44">
        <f t="shared" si="25"/>
        <v>0</v>
      </c>
      <c r="AL135" s="41" t="str">
        <f t="shared" si="34"/>
        <v>Nusidėvėjęs</v>
      </c>
      <c r="AM135" s="45" t="s">
        <v>943</v>
      </c>
      <c r="AN135" s="46">
        <f t="shared" si="35"/>
        <v>0</v>
      </c>
      <c r="AO135" s="47" t="s">
        <v>289</v>
      </c>
      <c r="AP135" s="47">
        <v>10</v>
      </c>
      <c r="AQ135" s="48">
        <f t="shared" si="24"/>
        <v>2017</v>
      </c>
      <c r="AR135" s="47"/>
      <c r="AS135" s="47"/>
      <c r="AT135" s="47"/>
    </row>
    <row r="136" spans="1:46" ht="15" customHeight="1" x14ac:dyDescent="0.25">
      <c r="A136" s="10"/>
      <c r="B136" s="26">
        <v>136</v>
      </c>
      <c r="C136" s="27" t="s">
        <v>340</v>
      </c>
      <c r="D136" s="28" t="s">
        <v>341</v>
      </c>
      <c r="E136" s="29" t="s">
        <v>277</v>
      </c>
      <c r="F136" s="27" t="s">
        <v>73</v>
      </c>
      <c r="G136" s="30">
        <v>42982</v>
      </c>
      <c r="H136" s="31"/>
      <c r="I136" s="32">
        <v>840</v>
      </c>
      <c r="J136" s="32">
        <v>840</v>
      </c>
      <c r="K136" s="32"/>
      <c r="L136" s="32"/>
      <c r="M136" s="33"/>
      <c r="N136" s="34">
        <v>0</v>
      </c>
      <c r="O136" s="35" t="s">
        <v>942</v>
      </c>
      <c r="P136" s="36"/>
      <c r="Q136" s="37"/>
      <c r="R136" s="38"/>
      <c r="S136" s="39"/>
      <c r="T136" s="39"/>
      <c r="U136" s="39"/>
      <c r="V136" s="40">
        <v>10</v>
      </c>
      <c r="W136" s="41">
        <f t="shared" si="26"/>
        <v>120</v>
      </c>
      <c r="X136" s="41">
        <v>0</v>
      </c>
      <c r="Y136" s="41">
        <f t="shared" si="27"/>
        <v>15</v>
      </c>
      <c r="Z136" s="41">
        <f t="shared" si="28"/>
        <v>12</v>
      </c>
      <c r="AA136" s="41">
        <f t="shared" si="29"/>
        <v>105</v>
      </c>
      <c r="AB136" s="42">
        <f t="shared" si="30"/>
        <v>0</v>
      </c>
      <c r="AC136" s="42">
        <v>0</v>
      </c>
      <c r="AD136" s="43">
        <v>0</v>
      </c>
      <c r="AE136" s="42">
        <f t="shared" si="31"/>
        <v>0</v>
      </c>
      <c r="AF136" s="44">
        <v>0</v>
      </c>
      <c r="AG136" s="41">
        <v>0</v>
      </c>
      <c r="AH136" s="44">
        <v>0</v>
      </c>
      <c r="AI136" s="44">
        <f t="shared" si="32"/>
        <v>0</v>
      </c>
      <c r="AJ136" s="44">
        <f t="shared" si="33"/>
        <v>0</v>
      </c>
      <c r="AK136" s="44">
        <f t="shared" si="25"/>
        <v>0</v>
      </c>
      <c r="AL136" s="41" t="str">
        <f t="shared" si="34"/>
        <v>Nusidėvėjęs</v>
      </c>
      <c r="AM136" s="45" t="s">
        <v>943</v>
      </c>
      <c r="AN136" s="46">
        <f t="shared" si="35"/>
        <v>0</v>
      </c>
      <c r="AO136" s="47" t="s">
        <v>289</v>
      </c>
      <c r="AP136" s="47">
        <v>10</v>
      </c>
      <c r="AQ136" s="48">
        <f t="shared" si="24"/>
        <v>2017</v>
      </c>
      <c r="AR136" s="47"/>
      <c r="AS136" s="47"/>
      <c r="AT136" s="47"/>
    </row>
    <row r="137" spans="1:46" ht="15" customHeight="1" x14ac:dyDescent="0.25">
      <c r="A137" s="10"/>
      <c r="B137" s="26">
        <v>137</v>
      </c>
      <c r="C137" s="27" t="s">
        <v>342</v>
      </c>
      <c r="D137" s="28" t="s">
        <v>343</v>
      </c>
      <c r="E137" s="29" t="s">
        <v>128</v>
      </c>
      <c r="F137" s="27" t="s">
        <v>67</v>
      </c>
      <c r="G137" s="30">
        <v>38875</v>
      </c>
      <c r="H137" s="31"/>
      <c r="I137" s="32">
        <v>527.70000000000005</v>
      </c>
      <c r="J137" s="32"/>
      <c r="K137" s="32"/>
      <c r="L137" s="32"/>
      <c r="M137" s="33">
        <v>527.70000000000005</v>
      </c>
      <c r="N137" s="34">
        <v>0</v>
      </c>
      <c r="O137" s="35" t="s">
        <v>942</v>
      </c>
      <c r="P137" s="36"/>
      <c r="Q137" s="37"/>
      <c r="R137" s="38"/>
      <c r="S137" s="39"/>
      <c r="T137" s="39"/>
      <c r="U137" s="39"/>
      <c r="V137" s="40">
        <v>6</v>
      </c>
      <c r="W137" s="41">
        <f t="shared" si="26"/>
        <v>72</v>
      </c>
      <c r="X137" s="41">
        <v>0</v>
      </c>
      <c r="Y137" s="41">
        <f t="shared" si="27"/>
        <v>150</v>
      </c>
      <c r="Z137" s="41">
        <f t="shared" si="28"/>
        <v>0</v>
      </c>
      <c r="AA137" s="41">
        <f t="shared" si="29"/>
        <v>-78</v>
      </c>
      <c r="AB137" s="42">
        <f t="shared" si="30"/>
        <v>0</v>
      </c>
      <c r="AC137" s="42">
        <v>0</v>
      </c>
      <c r="AD137" s="43">
        <v>527.70000000000005</v>
      </c>
      <c r="AE137" s="42">
        <f t="shared" si="31"/>
        <v>0</v>
      </c>
      <c r="AF137" s="44">
        <v>527.70000000000005</v>
      </c>
      <c r="AG137" s="41">
        <v>0</v>
      </c>
      <c r="AH137" s="44">
        <v>0</v>
      </c>
      <c r="AI137" s="44">
        <f t="shared" si="32"/>
        <v>0</v>
      </c>
      <c r="AJ137" s="44">
        <f t="shared" si="33"/>
        <v>527.70000000000005</v>
      </c>
      <c r="AK137" s="44">
        <f t="shared" si="25"/>
        <v>0</v>
      </c>
      <c r="AL137" s="41" t="str">
        <f t="shared" si="34"/>
        <v>Nusidėvėjęs</v>
      </c>
      <c r="AM137" s="45" t="s">
        <v>943</v>
      </c>
      <c r="AN137" s="46">
        <f t="shared" si="35"/>
        <v>0</v>
      </c>
      <c r="AO137" s="47" t="s">
        <v>94</v>
      </c>
      <c r="AP137" s="47">
        <v>5</v>
      </c>
      <c r="AQ137" s="48">
        <f t="shared" si="24"/>
        <v>2006</v>
      </c>
      <c r="AR137" s="47"/>
      <c r="AS137" s="47"/>
      <c r="AT137" s="47"/>
    </row>
    <row r="138" spans="1:46" ht="15" customHeight="1" x14ac:dyDescent="0.25">
      <c r="A138" s="10"/>
      <c r="B138" s="26">
        <v>138</v>
      </c>
      <c r="C138" s="27" t="s">
        <v>344</v>
      </c>
      <c r="D138" s="28" t="s">
        <v>345</v>
      </c>
      <c r="E138" s="29" t="s">
        <v>346</v>
      </c>
      <c r="F138" s="27" t="s">
        <v>58</v>
      </c>
      <c r="G138" s="30">
        <v>40298</v>
      </c>
      <c r="H138" s="31"/>
      <c r="I138" s="32">
        <v>1708.76</v>
      </c>
      <c r="J138" s="32"/>
      <c r="K138" s="32"/>
      <c r="L138" s="32"/>
      <c r="M138" s="33">
        <v>1708.76</v>
      </c>
      <c r="N138" s="34">
        <v>0</v>
      </c>
      <c r="O138" s="35" t="s">
        <v>942</v>
      </c>
      <c r="P138" s="36"/>
      <c r="Q138" s="37"/>
      <c r="R138" s="38"/>
      <c r="S138" s="39"/>
      <c r="T138" s="39"/>
      <c r="U138" s="39"/>
      <c r="V138" s="40">
        <v>7</v>
      </c>
      <c r="W138" s="41">
        <f t="shared" si="26"/>
        <v>84</v>
      </c>
      <c r="X138" s="41">
        <v>0</v>
      </c>
      <c r="Y138" s="41">
        <f t="shared" si="27"/>
        <v>104</v>
      </c>
      <c r="Z138" s="41">
        <f t="shared" si="28"/>
        <v>0</v>
      </c>
      <c r="AA138" s="41">
        <f t="shared" si="29"/>
        <v>-20</v>
      </c>
      <c r="AB138" s="42">
        <f t="shared" si="30"/>
        <v>0</v>
      </c>
      <c r="AC138" s="42">
        <v>0</v>
      </c>
      <c r="AD138" s="43">
        <v>1708.76</v>
      </c>
      <c r="AE138" s="42">
        <f t="shared" si="31"/>
        <v>0</v>
      </c>
      <c r="AF138" s="44">
        <v>1708.76</v>
      </c>
      <c r="AG138" s="41">
        <v>0</v>
      </c>
      <c r="AH138" s="44">
        <v>0</v>
      </c>
      <c r="AI138" s="44">
        <f t="shared" si="32"/>
        <v>0</v>
      </c>
      <c r="AJ138" s="44">
        <f t="shared" si="33"/>
        <v>1708.76</v>
      </c>
      <c r="AK138" s="44">
        <f t="shared" si="25"/>
        <v>0</v>
      </c>
      <c r="AL138" s="41" t="str">
        <f t="shared" si="34"/>
        <v>Nusidėvėjęs</v>
      </c>
      <c r="AM138" s="45" t="s">
        <v>944</v>
      </c>
      <c r="AN138" s="46">
        <f t="shared" si="35"/>
        <v>0</v>
      </c>
      <c r="AO138" s="47" t="s">
        <v>274</v>
      </c>
      <c r="AP138" s="47">
        <v>8</v>
      </c>
      <c r="AQ138" s="48">
        <f t="shared" si="24"/>
        <v>2010</v>
      </c>
      <c r="AR138" s="47"/>
      <c r="AS138" s="47"/>
      <c r="AT138" s="47"/>
    </row>
    <row r="139" spans="1:46" ht="15" customHeight="1" x14ac:dyDescent="0.25">
      <c r="A139" s="10"/>
      <c r="B139" s="26">
        <v>139</v>
      </c>
      <c r="C139" s="27" t="s">
        <v>347</v>
      </c>
      <c r="D139" s="28" t="s">
        <v>348</v>
      </c>
      <c r="E139" s="29" t="s">
        <v>346</v>
      </c>
      <c r="F139" s="27" t="s">
        <v>67</v>
      </c>
      <c r="G139" s="30">
        <v>40588</v>
      </c>
      <c r="H139" s="31"/>
      <c r="I139" s="32">
        <v>1390.18</v>
      </c>
      <c r="J139" s="32"/>
      <c r="K139" s="32"/>
      <c r="L139" s="32"/>
      <c r="M139" s="33">
        <v>1390.18</v>
      </c>
      <c r="N139" s="34">
        <v>28.98166666666657</v>
      </c>
      <c r="O139" s="35" t="s">
        <v>942</v>
      </c>
      <c r="P139" s="36"/>
      <c r="Q139" s="37"/>
      <c r="R139" s="38"/>
      <c r="S139" s="39"/>
      <c r="T139" s="39"/>
      <c r="U139" s="39"/>
      <c r="V139" s="40">
        <v>7</v>
      </c>
      <c r="W139" s="41">
        <f t="shared" si="26"/>
        <v>84</v>
      </c>
      <c r="X139" s="41">
        <v>0</v>
      </c>
      <c r="Y139" s="41">
        <f t="shared" si="27"/>
        <v>94</v>
      </c>
      <c r="Z139" s="41">
        <f t="shared" si="28"/>
        <v>0</v>
      </c>
      <c r="AA139" s="41">
        <f t="shared" si="29"/>
        <v>-10</v>
      </c>
      <c r="AB139" s="42">
        <f t="shared" si="30"/>
        <v>0</v>
      </c>
      <c r="AC139" s="42">
        <v>0</v>
      </c>
      <c r="AD139" s="43">
        <v>1390.18</v>
      </c>
      <c r="AE139" s="42">
        <f t="shared" si="31"/>
        <v>0</v>
      </c>
      <c r="AF139" s="44">
        <v>1390.18</v>
      </c>
      <c r="AG139" s="41">
        <v>0</v>
      </c>
      <c r="AH139" s="44">
        <v>0</v>
      </c>
      <c r="AI139" s="44">
        <f t="shared" si="32"/>
        <v>0</v>
      </c>
      <c r="AJ139" s="44">
        <f t="shared" si="33"/>
        <v>1390.18</v>
      </c>
      <c r="AK139" s="44">
        <f t="shared" si="25"/>
        <v>0</v>
      </c>
      <c r="AL139" s="41" t="str">
        <f t="shared" si="34"/>
        <v>Nusidėvėjęs</v>
      </c>
      <c r="AM139" s="45" t="s">
        <v>943</v>
      </c>
      <c r="AN139" s="46">
        <f t="shared" si="35"/>
        <v>0</v>
      </c>
      <c r="AO139" s="47" t="s">
        <v>274</v>
      </c>
      <c r="AP139" s="47">
        <v>8</v>
      </c>
      <c r="AQ139" s="48">
        <f t="shared" si="24"/>
        <v>2011</v>
      </c>
      <c r="AR139" s="47"/>
      <c r="AS139" s="47"/>
      <c r="AT139" s="47"/>
    </row>
    <row r="140" spans="1:46" ht="15" customHeight="1" x14ac:dyDescent="0.25">
      <c r="A140" s="10"/>
      <c r="B140" s="26">
        <v>140</v>
      </c>
      <c r="C140" s="27" t="s">
        <v>349</v>
      </c>
      <c r="D140" s="28" t="s">
        <v>350</v>
      </c>
      <c r="E140" s="29" t="s">
        <v>346</v>
      </c>
      <c r="F140" s="27" t="s">
        <v>53</v>
      </c>
      <c r="G140" s="30">
        <v>40682</v>
      </c>
      <c r="H140" s="31"/>
      <c r="I140" s="32">
        <v>1592.91</v>
      </c>
      <c r="J140" s="32"/>
      <c r="K140" s="32"/>
      <c r="L140" s="32"/>
      <c r="M140" s="33">
        <v>1592.91</v>
      </c>
      <c r="N140" s="34">
        <v>82.992499999999836</v>
      </c>
      <c r="O140" s="35" t="s">
        <v>942</v>
      </c>
      <c r="P140" s="36"/>
      <c r="Q140" s="37"/>
      <c r="R140" s="38"/>
      <c r="S140" s="39"/>
      <c r="T140" s="39"/>
      <c r="U140" s="39"/>
      <c r="V140" s="40">
        <v>7</v>
      </c>
      <c r="W140" s="41">
        <f t="shared" si="26"/>
        <v>84</v>
      </c>
      <c r="X140" s="41">
        <v>0</v>
      </c>
      <c r="Y140" s="41">
        <f t="shared" si="27"/>
        <v>91</v>
      </c>
      <c r="Z140" s="41">
        <f t="shared" si="28"/>
        <v>0</v>
      </c>
      <c r="AA140" s="41">
        <f t="shared" si="29"/>
        <v>-7</v>
      </c>
      <c r="AB140" s="42">
        <f t="shared" si="30"/>
        <v>0</v>
      </c>
      <c r="AC140" s="42">
        <v>0</v>
      </c>
      <c r="AD140" s="43">
        <v>1592.91</v>
      </c>
      <c r="AE140" s="42">
        <f t="shared" si="31"/>
        <v>0</v>
      </c>
      <c r="AF140" s="44">
        <v>1592.91</v>
      </c>
      <c r="AG140" s="41">
        <v>0</v>
      </c>
      <c r="AH140" s="44">
        <v>0</v>
      </c>
      <c r="AI140" s="44">
        <f t="shared" si="32"/>
        <v>0</v>
      </c>
      <c r="AJ140" s="44">
        <f t="shared" si="33"/>
        <v>1592.91</v>
      </c>
      <c r="AK140" s="44">
        <f t="shared" si="25"/>
        <v>0</v>
      </c>
      <c r="AL140" s="41" t="str">
        <f t="shared" si="34"/>
        <v>Nusidėvėjęs</v>
      </c>
      <c r="AM140" s="45" t="s">
        <v>944</v>
      </c>
      <c r="AN140" s="46">
        <f t="shared" si="35"/>
        <v>0</v>
      </c>
      <c r="AO140" s="47" t="s">
        <v>274</v>
      </c>
      <c r="AP140" s="47">
        <v>8</v>
      </c>
      <c r="AQ140" s="48">
        <f t="shared" si="24"/>
        <v>2011</v>
      </c>
      <c r="AR140" s="47"/>
      <c r="AS140" s="47"/>
      <c r="AT140" s="47"/>
    </row>
    <row r="141" spans="1:46" ht="15" customHeight="1" x14ac:dyDescent="0.25">
      <c r="A141" s="10"/>
      <c r="B141" s="26">
        <v>141</v>
      </c>
      <c r="C141" s="27" t="s">
        <v>351</v>
      </c>
      <c r="D141" s="28" t="s">
        <v>352</v>
      </c>
      <c r="E141" s="29" t="s">
        <v>346</v>
      </c>
      <c r="F141" s="27" t="s">
        <v>58</v>
      </c>
      <c r="G141" s="30">
        <v>40991</v>
      </c>
      <c r="H141" s="31"/>
      <c r="I141" s="32">
        <v>1592.91</v>
      </c>
      <c r="J141" s="32"/>
      <c r="K141" s="32"/>
      <c r="L141" s="32"/>
      <c r="M141" s="33">
        <v>1592.91</v>
      </c>
      <c r="N141" s="34">
        <v>248.91750000000002</v>
      </c>
      <c r="O141" s="35" t="s">
        <v>942</v>
      </c>
      <c r="P141" s="36"/>
      <c r="Q141" s="37"/>
      <c r="R141" s="38"/>
      <c r="S141" s="39"/>
      <c r="T141" s="39"/>
      <c r="U141" s="39"/>
      <c r="V141" s="40">
        <v>7</v>
      </c>
      <c r="W141" s="41">
        <f t="shared" si="26"/>
        <v>84</v>
      </c>
      <c r="X141" s="41">
        <v>0</v>
      </c>
      <c r="Y141" s="41">
        <f t="shared" si="27"/>
        <v>81</v>
      </c>
      <c r="Z141" s="41">
        <f t="shared" si="28"/>
        <v>3</v>
      </c>
      <c r="AA141" s="41">
        <f t="shared" si="29"/>
        <v>3</v>
      </c>
      <c r="AB141" s="42">
        <f t="shared" si="30"/>
        <v>82.972500000000011</v>
      </c>
      <c r="AC141" s="42">
        <v>0</v>
      </c>
      <c r="AD141" s="43">
        <v>1592.91</v>
      </c>
      <c r="AE141" s="42">
        <f t="shared" si="31"/>
        <v>0</v>
      </c>
      <c r="AF141" s="44">
        <v>1592.91</v>
      </c>
      <c r="AG141" s="41">
        <v>0</v>
      </c>
      <c r="AH141" s="44">
        <v>0</v>
      </c>
      <c r="AI141" s="44">
        <f t="shared" si="32"/>
        <v>0</v>
      </c>
      <c r="AJ141" s="44">
        <f t="shared" si="33"/>
        <v>1592.91</v>
      </c>
      <c r="AK141" s="44">
        <f t="shared" si="25"/>
        <v>0</v>
      </c>
      <c r="AL141" s="41" t="str">
        <f t="shared" si="34"/>
        <v>Nusidėvėjęs</v>
      </c>
      <c r="AM141" s="45" t="s">
        <v>944</v>
      </c>
      <c r="AN141" s="46">
        <f t="shared" si="35"/>
        <v>0</v>
      </c>
      <c r="AO141" s="47" t="s">
        <v>274</v>
      </c>
      <c r="AP141" s="47">
        <v>8</v>
      </c>
      <c r="AQ141" s="48">
        <f t="shared" si="24"/>
        <v>2012</v>
      </c>
      <c r="AR141" s="47"/>
      <c r="AS141" s="47"/>
      <c r="AT141" s="47"/>
    </row>
    <row r="142" spans="1:46" ht="15" customHeight="1" x14ac:dyDescent="0.25">
      <c r="A142" s="10"/>
      <c r="B142" s="26">
        <v>142</v>
      </c>
      <c r="C142" s="27" t="s">
        <v>353</v>
      </c>
      <c r="D142" s="28" t="s">
        <v>354</v>
      </c>
      <c r="E142" s="29" t="s">
        <v>273</v>
      </c>
      <c r="F142" s="27" t="s">
        <v>67</v>
      </c>
      <c r="G142" s="30">
        <v>41152</v>
      </c>
      <c r="H142" s="31"/>
      <c r="I142" s="32">
        <v>2138.5500000000002</v>
      </c>
      <c r="J142" s="32"/>
      <c r="K142" s="32"/>
      <c r="L142" s="32"/>
      <c r="M142" s="33">
        <v>2138.5500000000002</v>
      </c>
      <c r="N142" s="34">
        <v>445.52333333333354</v>
      </c>
      <c r="O142" s="35" t="s">
        <v>942</v>
      </c>
      <c r="P142" s="36"/>
      <c r="Q142" s="37"/>
      <c r="R142" s="38"/>
      <c r="S142" s="39"/>
      <c r="T142" s="39"/>
      <c r="U142" s="39"/>
      <c r="V142" s="40">
        <v>10</v>
      </c>
      <c r="W142" s="41">
        <f t="shared" si="26"/>
        <v>120</v>
      </c>
      <c r="X142" s="41">
        <v>0</v>
      </c>
      <c r="Y142" s="41">
        <f t="shared" si="27"/>
        <v>76</v>
      </c>
      <c r="Z142" s="41">
        <f t="shared" si="28"/>
        <v>12</v>
      </c>
      <c r="AA142" s="41">
        <f t="shared" si="29"/>
        <v>44</v>
      </c>
      <c r="AB142" s="42">
        <f t="shared" si="30"/>
        <v>10.125530303030308</v>
      </c>
      <c r="AC142" s="42">
        <v>121.50636363636369</v>
      </c>
      <c r="AD142" s="43">
        <v>1814.5330303030303</v>
      </c>
      <c r="AE142" s="42">
        <f t="shared" si="31"/>
        <v>324.01696969696991</v>
      </c>
      <c r="AF142" s="44">
        <v>1936.0393939393939</v>
      </c>
      <c r="AG142" s="41">
        <v>0</v>
      </c>
      <c r="AH142" s="44">
        <v>0</v>
      </c>
      <c r="AI142" s="44">
        <f t="shared" si="32"/>
        <v>121.50636363636369</v>
      </c>
      <c r="AJ142" s="44">
        <f t="shared" si="33"/>
        <v>1936.0393939393939</v>
      </c>
      <c r="AK142" s="44">
        <f t="shared" si="25"/>
        <v>202.51060606060628</v>
      </c>
      <c r="AL142" s="41" t="str">
        <f t="shared" si="34"/>
        <v/>
      </c>
      <c r="AM142" s="45" t="s">
        <v>943</v>
      </c>
      <c r="AN142" s="46">
        <f t="shared" si="35"/>
        <v>0</v>
      </c>
      <c r="AO142" s="47" t="s">
        <v>274</v>
      </c>
      <c r="AP142" s="47">
        <v>8</v>
      </c>
      <c r="AQ142" s="48">
        <f t="shared" si="24"/>
        <v>2012</v>
      </c>
      <c r="AR142" s="47"/>
      <c r="AS142" s="47"/>
      <c r="AT142" s="47"/>
    </row>
    <row r="143" spans="1:46" ht="15" customHeight="1" x14ac:dyDescent="0.25">
      <c r="A143" s="10"/>
      <c r="B143" s="26">
        <v>143</v>
      </c>
      <c r="C143" s="27" t="s">
        <v>355</v>
      </c>
      <c r="D143" s="28" t="s">
        <v>356</v>
      </c>
      <c r="E143" s="29" t="s">
        <v>128</v>
      </c>
      <c r="F143" s="27" t="s">
        <v>67</v>
      </c>
      <c r="G143" s="30">
        <v>41152</v>
      </c>
      <c r="H143" s="31"/>
      <c r="I143" s="32">
        <v>189.12</v>
      </c>
      <c r="J143" s="32"/>
      <c r="K143" s="32"/>
      <c r="L143" s="32"/>
      <c r="M143" s="33">
        <v>189.12</v>
      </c>
      <c r="N143" s="34">
        <v>0</v>
      </c>
      <c r="O143" s="35" t="s">
        <v>942</v>
      </c>
      <c r="P143" s="36"/>
      <c r="Q143" s="37"/>
      <c r="R143" s="38"/>
      <c r="S143" s="39"/>
      <c r="T143" s="39"/>
      <c r="U143" s="39"/>
      <c r="V143" s="40">
        <v>6</v>
      </c>
      <c r="W143" s="41">
        <f t="shared" si="26"/>
        <v>72</v>
      </c>
      <c r="X143" s="41">
        <v>0</v>
      </c>
      <c r="Y143" s="41">
        <f t="shared" si="27"/>
        <v>76</v>
      </c>
      <c r="Z143" s="41">
        <f t="shared" si="28"/>
        <v>0</v>
      </c>
      <c r="AA143" s="41">
        <f t="shared" si="29"/>
        <v>-4</v>
      </c>
      <c r="AB143" s="42">
        <f t="shared" si="30"/>
        <v>0</v>
      </c>
      <c r="AC143" s="42">
        <v>0</v>
      </c>
      <c r="AD143" s="43">
        <v>189.12</v>
      </c>
      <c r="AE143" s="42">
        <f t="shared" si="31"/>
        <v>0</v>
      </c>
      <c r="AF143" s="44">
        <v>189.12</v>
      </c>
      <c r="AG143" s="41">
        <v>0</v>
      </c>
      <c r="AH143" s="44">
        <v>0</v>
      </c>
      <c r="AI143" s="44">
        <f t="shared" si="32"/>
        <v>0</v>
      </c>
      <c r="AJ143" s="44">
        <f t="shared" si="33"/>
        <v>189.12</v>
      </c>
      <c r="AK143" s="44">
        <f t="shared" si="25"/>
        <v>0</v>
      </c>
      <c r="AL143" s="41" t="str">
        <f t="shared" si="34"/>
        <v>Nusidėvėjęs</v>
      </c>
      <c r="AM143" s="45" t="s">
        <v>943</v>
      </c>
      <c r="AN143" s="46">
        <f t="shared" si="35"/>
        <v>0</v>
      </c>
      <c r="AO143" s="47" t="s">
        <v>94</v>
      </c>
      <c r="AP143" s="47">
        <v>5</v>
      </c>
      <c r="AQ143" s="48">
        <f t="shared" si="24"/>
        <v>2012</v>
      </c>
      <c r="AR143" s="47"/>
      <c r="AS143" s="47"/>
      <c r="AT143" s="47"/>
    </row>
    <row r="144" spans="1:46" ht="15" customHeight="1" x14ac:dyDescent="0.25">
      <c r="A144" s="10"/>
      <c r="B144" s="26">
        <v>144</v>
      </c>
      <c r="C144" s="27" t="s">
        <v>357</v>
      </c>
      <c r="D144" s="28" t="s">
        <v>358</v>
      </c>
      <c r="E144" s="29" t="s">
        <v>273</v>
      </c>
      <c r="F144" s="27" t="s">
        <v>97</v>
      </c>
      <c r="G144" s="30">
        <v>41152</v>
      </c>
      <c r="H144" s="31"/>
      <c r="I144" s="32">
        <v>4315.34</v>
      </c>
      <c r="J144" s="32"/>
      <c r="K144" s="32"/>
      <c r="L144" s="32"/>
      <c r="M144" s="33">
        <v>4315.34</v>
      </c>
      <c r="N144" s="34">
        <v>899.01333333333378</v>
      </c>
      <c r="O144" s="35" t="s">
        <v>942</v>
      </c>
      <c r="P144" s="36"/>
      <c r="Q144" s="37"/>
      <c r="R144" s="38"/>
      <c r="S144" s="39"/>
      <c r="T144" s="39"/>
      <c r="U144" s="39"/>
      <c r="V144" s="40">
        <v>10</v>
      </c>
      <c r="W144" s="41">
        <f t="shared" si="26"/>
        <v>120</v>
      </c>
      <c r="X144" s="41">
        <v>0</v>
      </c>
      <c r="Y144" s="41">
        <f t="shared" si="27"/>
        <v>76</v>
      </c>
      <c r="Z144" s="41">
        <f t="shared" si="28"/>
        <v>12</v>
      </c>
      <c r="AA144" s="41">
        <f t="shared" si="29"/>
        <v>44</v>
      </c>
      <c r="AB144" s="42">
        <f t="shared" si="30"/>
        <v>20.432121212121221</v>
      </c>
      <c r="AC144" s="42">
        <v>245.18545454545466</v>
      </c>
      <c r="AD144" s="43">
        <v>3661.5121212121212</v>
      </c>
      <c r="AE144" s="42">
        <f t="shared" si="31"/>
        <v>653.82787878787894</v>
      </c>
      <c r="AF144" s="44">
        <v>3906.697575757576</v>
      </c>
      <c r="AG144" s="41">
        <v>0</v>
      </c>
      <c r="AH144" s="44">
        <v>0</v>
      </c>
      <c r="AI144" s="44">
        <f t="shared" si="32"/>
        <v>245.18545454545466</v>
      </c>
      <c r="AJ144" s="44">
        <f t="shared" si="33"/>
        <v>3906.697575757576</v>
      </c>
      <c r="AK144" s="44">
        <f t="shared" si="25"/>
        <v>408.64242424242411</v>
      </c>
      <c r="AL144" s="41" t="str">
        <f t="shared" si="34"/>
        <v/>
      </c>
      <c r="AM144" s="45" t="s">
        <v>944</v>
      </c>
      <c r="AN144" s="46">
        <f t="shared" si="35"/>
        <v>0</v>
      </c>
      <c r="AO144" s="47" t="s">
        <v>274</v>
      </c>
      <c r="AP144" s="47">
        <v>8</v>
      </c>
      <c r="AQ144" s="48">
        <f t="shared" si="24"/>
        <v>2012</v>
      </c>
      <c r="AR144" s="47"/>
      <c r="AS144" s="47"/>
      <c r="AT144" s="47"/>
    </row>
    <row r="145" spans="1:46" ht="15" customHeight="1" x14ac:dyDescent="0.25">
      <c r="A145" s="10"/>
      <c r="B145" s="26">
        <v>145</v>
      </c>
      <c r="C145" s="27" t="s">
        <v>359</v>
      </c>
      <c r="D145" s="28" t="s">
        <v>360</v>
      </c>
      <c r="E145" s="29" t="s">
        <v>346</v>
      </c>
      <c r="F145" s="27" t="s">
        <v>58</v>
      </c>
      <c r="G145" s="30">
        <v>41346</v>
      </c>
      <c r="H145" s="31"/>
      <c r="I145" s="32">
        <v>4906.79</v>
      </c>
      <c r="J145" s="32"/>
      <c r="K145" s="32"/>
      <c r="L145" s="32"/>
      <c r="M145" s="33">
        <v>4906.79</v>
      </c>
      <c r="N145" s="34">
        <v>1380.0274999999997</v>
      </c>
      <c r="O145" s="35" t="s">
        <v>942</v>
      </c>
      <c r="P145" s="36"/>
      <c r="Q145" s="37"/>
      <c r="R145" s="38"/>
      <c r="S145" s="39"/>
      <c r="T145" s="39"/>
      <c r="U145" s="39"/>
      <c r="V145" s="40">
        <v>7</v>
      </c>
      <c r="W145" s="41">
        <f t="shared" si="26"/>
        <v>84</v>
      </c>
      <c r="X145" s="41">
        <v>0</v>
      </c>
      <c r="Y145" s="41">
        <f t="shared" si="27"/>
        <v>69</v>
      </c>
      <c r="Z145" s="41">
        <f t="shared" si="28"/>
        <v>12</v>
      </c>
      <c r="AA145" s="41">
        <f t="shared" si="29"/>
        <v>15</v>
      </c>
      <c r="AB145" s="42">
        <f t="shared" si="30"/>
        <v>92.001833333333309</v>
      </c>
      <c r="AC145" s="42">
        <v>276.00550000000021</v>
      </c>
      <c r="AD145" s="43">
        <v>4630.7844999999998</v>
      </c>
      <c r="AE145" s="42">
        <f t="shared" si="31"/>
        <v>276.00550000000021</v>
      </c>
      <c r="AF145" s="44">
        <v>4906.79</v>
      </c>
      <c r="AG145" s="41">
        <v>0</v>
      </c>
      <c r="AH145" s="44">
        <v>0</v>
      </c>
      <c r="AI145" s="44">
        <f t="shared" si="32"/>
        <v>276.00550000000021</v>
      </c>
      <c r="AJ145" s="44">
        <f t="shared" si="33"/>
        <v>4906.79</v>
      </c>
      <c r="AK145" s="44">
        <f t="shared" si="25"/>
        <v>0</v>
      </c>
      <c r="AL145" s="41" t="str">
        <f t="shared" si="34"/>
        <v>Nusidėvėjęs</v>
      </c>
      <c r="AM145" s="45" t="s">
        <v>944</v>
      </c>
      <c r="AN145" s="46">
        <f t="shared" si="35"/>
        <v>0</v>
      </c>
      <c r="AO145" s="47" t="s">
        <v>274</v>
      </c>
      <c r="AP145" s="47">
        <v>8</v>
      </c>
      <c r="AQ145" s="48">
        <f t="shared" si="24"/>
        <v>2013</v>
      </c>
      <c r="AR145" s="47"/>
      <c r="AS145" s="47"/>
      <c r="AT145" s="47"/>
    </row>
    <row r="146" spans="1:46" ht="15" customHeight="1" x14ac:dyDescent="0.25">
      <c r="A146" s="10"/>
      <c r="B146" s="26">
        <v>146</v>
      </c>
      <c r="C146" s="27" t="s">
        <v>361</v>
      </c>
      <c r="D146" s="28" t="s">
        <v>362</v>
      </c>
      <c r="E146" s="29" t="s">
        <v>346</v>
      </c>
      <c r="F146" s="29" t="s">
        <v>58</v>
      </c>
      <c r="G146" s="30">
        <v>41422</v>
      </c>
      <c r="H146" s="31"/>
      <c r="I146" s="32">
        <v>2867.24</v>
      </c>
      <c r="J146" s="32"/>
      <c r="K146" s="32"/>
      <c r="L146" s="32"/>
      <c r="M146" s="33">
        <v>2867.24</v>
      </c>
      <c r="N146" s="34">
        <v>866.11749999999961</v>
      </c>
      <c r="O146" s="35" t="s">
        <v>942</v>
      </c>
      <c r="P146" s="36"/>
      <c r="Q146" s="37"/>
      <c r="R146" s="38"/>
      <c r="S146" s="39"/>
      <c r="T146" s="39"/>
      <c r="U146" s="39"/>
      <c r="V146" s="40">
        <v>7</v>
      </c>
      <c r="W146" s="41">
        <f t="shared" si="26"/>
        <v>84</v>
      </c>
      <c r="X146" s="41">
        <v>0</v>
      </c>
      <c r="Y146" s="41">
        <f t="shared" si="27"/>
        <v>67</v>
      </c>
      <c r="Z146" s="41">
        <f t="shared" si="28"/>
        <v>12</v>
      </c>
      <c r="AA146" s="41">
        <f t="shared" si="29"/>
        <v>17</v>
      </c>
      <c r="AB146" s="42">
        <f t="shared" si="30"/>
        <v>50.948088235294094</v>
      </c>
      <c r="AC146" s="42">
        <v>254.74044117647054</v>
      </c>
      <c r="AD146" s="43">
        <v>2612.4995588235292</v>
      </c>
      <c r="AE146" s="42">
        <f t="shared" si="31"/>
        <v>254.74044117647054</v>
      </c>
      <c r="AF146" s="44">
        <v>2867.24</v>
      </c>
      <c r="AG146" s="41">
        <v>0</v>
      </c>
      <c r="AH146" s="44">
        <v>0</v>
      </c>
      <c r="AI146" s="44">
        <f t="shared" si="32"/>
        <v>254.74044117647054</v>
      </c>
      <c r="AJ146" s="44">
        <f t="shared" si="33"/>
        <v>2867.24</v>
      </c>
      <c r="AK146" s="44">
        <f t="shared" si="25"/>
        <v>0</v>
      </c>
      <c r="AL146" s="41" t="str">
        <f t="shared" si="34"/>
        <v>Nusidėvėjęs</v>
      </c>
      <c r="AM146" s="45" t="s">
        <v>944</v>
      </c>
      <c r="AN146" s="46">
        <f t="shared" si="35"/>
        <v>0</v>
      </c>
      <c r="AO146" s="47" t="s">
        <v>274</v>
      </c>
      <c r="AP146" s="47">
        <v>8</v>
      </c>
      <c r="AQ146" s="48">
        <f t="shared" si="24"/>
        <v>2013</v>
      </c>
      <c r="AR146" s="47"/>
      <c r="AS146" s="47"/>
      <c r="AT146" s="47"/>
    </row>
    <row r="147" spans="1:46" ht="15" customHeight="1" x14ac:dyDescent="0.25">
      <c r="A147" s="10"/>
      <c r="B147" s="26">
        <v>147</v>
      </c>
      <c r="C147" s="27" t="s">
        <v>363</v>
      </c>
      <c r="D147" s="28" t="s">
        <v>364</v>
      </c>
      <c r="E147" s="29" t="s">
        <v>346</v>
      </c>
      <c r="F147" s="27" t="s">
        <v>58</v>
      </c>
      <c r="G147" s="30">
        <v>41509</v>
      </c>
      <c r="H147" s="31"/>
      <c r="I147" s="32">
        <v>3533.36</v>
      </c>
      <c r="J147" s="32"/>
      <c r="K147" s="32"/>
      <c r="L147" s="32"/>
      <c r="M147" s="33">
        <v>3533.36</v>
      </c>
      <c r="N147" s="34">
        <v>1177.7866666666669</v>
      </c>
      <c r="O147" s="35" t="s">
        <v>942</v>
      </c>
      <c r="P147" s="36"/>
      <c r="Q147" s="37"/>
      <c r="R147" s="38"/>
      <c r="S147" s="39"/>
      <c r="T147" s="39"/>
      <c r="U147" s="39"/>
      <c r="V147" s="40">
        <v>7</v>
      </c>
      <c r="W147" s="41">
        <f t="shared" si="26"/>
        <v>84</v>
      </c>
      <c r="X147" s="41">
        <v>0</v>
      </c>
      <c r="Y147" s="41">
        <f t="shared" si="27"/>
        <v>64</v>
      </c>
      <c r="Z147" s="41">
        <f t="shared" si="28"/>
        <v>12</v>
      </c>
      <c r="AA147" s="41">
        <f t="shared" si="29"/>
        <v>20</v>
      </c>
      <c r="AB147" s="42">
        <f t="shared" si="30"/>
        <v>58.88933333333334</v>
      </c>
      <c r="AC147" s="42">
        <v>471.11466666666684</v>
      </c>
      <c r="AD147" s="43">
        <v>3062.2453333333333</v>
      </c>
      <c r="AE147" s="42">
        <f t="shared" si="31"/>
        <v>471.11466666666684</v>
      </c>
      <c r="AF147" s="44">
        <v>3533.36</v>
      </c>
      <c r="AG147" s="41">
        <v>0</v>
      </c>
      <c r="AH147" s="44">
        <v>0</v>
      </c>
      <c r="AI147" s="44">
        <f t="shared" si="32"/>
        <v>471.11466666666684</v>
      </c>
      <c r="AJ147" s="44">
        <f t="shared" si="33"/>
        <v>3533.36</v>
      </c>
      <c r="AK147" s="44">
        <f t="shared" si="25"/>
        <v>0</v>
      </c>
      <c r="AL147" s="41" t="str">
        <f t="shared" si="34"/>
        <v>Nusidėvėjęs</v>
      </c>
      <c r="AM147" s="45" t="s">
        <v>944</v>
      </c>
      <c r="AN147" s="46">
        <f t="shared" si="35"/>
        <v>0</v>
      </c>
      <c r="AO147" s="47" t="s">
        <v>274</v>
      </c>
      <c r="AP147" s="47">
        <v>8</v>
      </c>
      <c r="AQ147" s="48">
        <f t="shared" si="24"/>
        <v>2013</v>
      </c>
      <c r="AR147" s="47"/>
      <c r="AS147" s="47"/>
      <c r="AT147" s="47"/>
    </row>
    <row r="148" spans="1:46" ht="15" customHeight="1" x14ac:dyDescent="0.25">
      <c r="A148" s="10"/>
      <c r="B148" s="26">
        <v>148</v>
      </c>
      <c r="C148" s="27" t="s">
        <v>365</v>
      </c>
      <c r="D148" s="28" t="s">
        <v>366</v>
      </c>
      <c r="E148" s="29" t="s">
        <v>346</v>
      </c>
      <c r="F148" s="27" t="s">
        <v>73</v>
      </c>
      <c r="G148" s="30">
        <v>41564</v>
      </c>
      <c r="H148" s="31"/>
      <c r="I148" s="32">
        <v>1158.48</v>
      </c>
      <c r="J148" s="32"/>
      <c r="K148" s="32"/>
      <c r="L148" s="32"/>
      <c r="M148" s="33">
        <v>1158.48</v>
      </c>
      <c r="N148" s="34">
        <v>410.29500000000007</v>
      </c>
      <c r="O148" s="35" t="s">
        <v>942</v>
      </c>
      <c r="P148" s="36"/>
      <c r="Q148" s="37"/>
      <c r="R148" s="38"/>
      <c r="S148" s="39"/>
      <c r="T148" s="39"/>
      <c r="U148" s="39"/>
      <c r="V148" s="40">
        <v>7</v>
      </c>
      <c r="W148" s="41">
        <f t="shared" si="26"/>
        <v>84</v>
      </c>
      <c r="X148" s="41">
        <v>0</v>
      </c>
      <c r="Y148" s="41">
        <f t="shared" si="27"/>
        <v>62</v>
      </c>
      <c r="Z148" s="41">
        <f t="shared" si="28"/>
        <v>12</v>
      </c>
      <c r="AA148" s="41">
        <f t="shared" si="29"/>
        <v>22</v>
      </c>
      <c r="AB148" s="42">
        <f t="shared" si="30"/>
        <v>18.64977272727273</v>
      </c>
      <c r="AC148" s="42">
        <v>186.49772727272739</v>
      </c>
      <c r="AD148" s="43">
        <v>971.98227272727263</v>
      </c>
      <c r="AE148" s="42">
        <f t="shared" si="31"/>
        <v>186.49772727272739</v>
      </c>
      <c r="AF148" s="44">
        <v>1158.48</v>
      </c>
      <c r="AG148" s="41">
        <v>0</v>
      </c>
      <c r="AH148" s="44">
        <v>0</v>
      </c>
      <c r="AI148" s="44">
        <f t="shared" si="32"/>
        <v>186.49772727272739</v>
      </c>
      <c r="AJ148" s="44">
        <f t="shared" si="33"/>
        <v>1158.48</v>
      </c>
      <c r="AK148" s="44">
        <f t="shared" si="25"/>
        <v>0</v>
      </c>
      <c r="AL148" s="41" t="str">
        <f t="shared" si="34"/>
        <v>Nusidėvėjęs</v>
      </c>
      <c r="AM148" s="45" t="s">
        <v>943</v>
      </c>
      <c r="AN148" s="46">
        <f t="shared" si="35"/>
        <v>0</v>
      </c>
      <c r="AO148" s="47" t="s">
        <v>274</v>
      </c>
      <c r="AP148" s="47">
        <v>8</v>
      </c>
      <c r="AQ148" s="48">
        <f t="shared" si="24"/>
        <v>2013</v>
      </c>
      <c r="AR148" s="47"/>
      <c r="AS148" s="47"/>
      <c r="AT148" s="47"/>
    </row>
    <row r="149" spans="1:46" ht="15" customHeight="1" x14ac:dyDescent="0.25">
      <c r="A149" s="10"/>
      <c r="B149" s="26">
        <v>149</v>
      </c>
      <c r="C149" s="27" t="s">
        <v>367</v>
      </c>
      <c r="D149" s="28" t="s">
        <v>368</v>
      </c>
      <c r="E149" s="29" t="s">
        <v>346</v>
      </c>
      <c r="F149" s="27" t="s">
        <v>58</v>
      </c>
      <c r="G149" s="30">
        <v>41601</v>
      </c>
      <c r="H149" s="31"/>
      <c r="I149" s="32">
        <v>1332.25</v>
      </c>
      <c r="J149" s="32"/>
      <c r="K149" s="32"/>
      <c r="L149" s="32"/>
      <c r="M149" s="33">
        <v>1332.25</v>
      </c>
      <c r="N149" s="34">
        <v>485.72249999999997</v>
      </c>
      <c r="O149" s="35" t="s">
        <v>942</v>
      </c>
      <c r="P149" s="36"/>
      <c r="Q149" s="37"/>
      <c r="R149" s="38"/>
      <c r="S149" s="39"/>
      <c r="T149" s="39"/>
      <c r="U149" s="39"/>
      <c r="V149" s="40">
        <v>7</v>
      </c>
      <c r="W149" s="41">
        <f t="shared" si="26"/>
        <v>84</v>
      </c>
      <c r="X149" s="41">
        <v>0</v>
      </c>
      <c r="Y149" s="41">
        <f t="shared" si="27"/>
        <v>61</v>
      </c>
      <c r="Z149" s="41">
        <f t="shared" si="28"/>
        <v>12</v>
      </c>
      <c r="AA149" s="41">
        <f t="shared" si="29"/>
        <v>23</v>
      </c>
      <c r="AB149" s="42">
        <f t="shared" si="30"/>
        <v>21.118369565217389</v>
      </c>
      <c r="AC149" s="42">
        <v>232.30206521739137</v>
      </c>
      <c r="AD149" s="43">
        <v>1099.9479347826086</v>
      </c>
      <c r="AE149" s="42">
        <f t="shared" si="31"/>
        <v>232.30206521739137</v>
      </c>
      <c r="AF149" s="44">
        <v>1332.25</v>
      </c>
      <c r="AG149" s="41">
        <v>0</v>
      </c>
      <c r="AH149" s="44">
        <v>0</v>
      </c>
      <c r="AI149" s="44">
        <f t="shared" si="32"/>
        <v>232.30206521739137</v>
      </c>
      <c r="AJ149" s="44">
        <f t="shared" si="33"/>
        <v>1332.25</v>
      </c>
      <c r="AK149" s="44">
        <f t="shared" si="25"/>
        <v>0</v>
      </c>
      <c r="AL149" s="41" t="str">
        <f t="shared" si="34"/>
        <v>Nusidėvėjęs</v>
      </c>
      <c r="AM149" s="45" t="s">
        <v>944</v>
      </c>
      <c r="AN149" s="46">
        <f t="shared" si="35"/>
        <v>0</v>
      </c>
      <c r="AO149" s="47" t="s">
        <v>274</v>
      </c>
      <c r="AP149" s="47">
        <v>8</v>
      </c>
      <c r="AQ149" s="48">
        <f t="shared" si="24"/>
        <v>2013</v>
      </c>
      <c r="AR149" s="47"/>
      <c r="AS149" s="47"/>
      <c r="AT149" s="47"/>
    </row>
    <row r="150" spans="1:46" ht="15" customHeight="1" x14ac:dyDescent="0.25">
      <c r="A150" s="10"/>
      <c r="B150" s="26">
        <v>150</v>
      </c>
      <c r="C150" s="27" t="s">
        <v>369</v>
      </c>
      <c r="D150" s="28" t="s">
        <v>370</v>
      </c>
      <c r="E150" s="29" t="s">
        <v>273</v>
      </c>
      <c r="F150" s="27" t="s">
        <v>67</v>
      </c>
      <c r="G150" s="30">
        <v>41614</v>
      </c>
      <c r="H150" s="31"/>
      <c r="I150" s="32">
        <v>4526.6499999999996</v>
      </c>
      <c r="J150" s="32"/>
      <c r="K150" s="32"/>
      <c r="L150" s="32"/>
      <c r="M150" s="33">
        <v>4526.6499999999996</v>
      </c>
      <c r="N150" s="34">
        <v>1697.4999999999995</v>
      </c>
      <c r="O150" s="35" t="s">
        <v>942</v>
      </c>
      <c r="P150" s="36"/>
      <c r="Q150" s="37"/>
      <c r="R150" s="38"/>
      <c r="S150" s="39"/>
      <c r="T150" s="39"/>
      <c r="U150" s="39"/>
      <c r="V150" s="40">
        <v>10</v>
      </c>
      <c r="W150" s="41">
        <f t="shared" si="26"/>
        <v>120</v>
      </c>
      <c r="X150" s="41">
        <v>0</v>
      </c>
      <c r="Y150" s="41">
        <f t="shared" si="27"/>
        <v>60</v>
      </c>
      <c r="Z150" s="41">
        <f t="shared" si="28"/>
        <v>12</v>
      </c>
      <c r="AA150" s="41">
        <f t="shared" si="29"/>
        <v>60</v>
      </c>
      <c r="AB150" s="42">
        <f t="shared" si="30"/>
        <v>28.291666666666661</v>
      </c>
      <c r="AC150" s="42">
        <v>339.49999999999994</v>
      </c>
      <c r="AD150" s="43">
        <v>3168.65</v>
      </c>
      <c r="AE150" s="42">
        <f t="shared" si="31"/>
        <v>1357.9999999999995</v>
      </c>
      <c r="AF150" s="44">
        <v>3508.15</v>
      </c>
      <c r="AG150" s="41">
        <v>0</v>
      </c>
      <c r="AH150" s="44">
        <v>0</v>
      </c>
      <c r="AI150" s="44">
        <f t="shared" si="32"/>
        <v>339.49999999999994</v>
      </c>
      <c r="AJ150" s="44">
        <f t="shared" si="33"/>
        <v>3508.15</v>
      </c>
      <c r="AK150" s="44">
        <f t="shared" si="25"/>
        <v>1018.4999999999995</v>
      </c>
      <c r="AL150" s="41" t="str">
        <f t="shared" si="34"/>
        <v/>
      </c>
      <c r="AM150" s="45" t="s">
        <v>943</v>
      </c>
      <c r="AN150" s="46">
        <f t="shared" si="35"/>
        <v>0</v>
      </c>
      <c r="AO150" s="47" t="s">
        <v>274</v>
      </c>
      <c r="AP150" s="47">
        <v>8</v>
      </c>
      <c r="AQ150" s="48">
        <f t="shared" si="24"/>
        <v>2013</v>
      </c>
      <c r="AR150" s="47"/>
      <c r="AS150" s="47"/>
      <c r="AT150" s="47"/>
    </row>
    <row r="151" spans="1:46" ht="15" customHeight="1" x14ac:dyDescent="0.25">
      <c r="A151" s="10"/>
      <c r="B151" s="26">
        <v>151</v>
      </c>
      <c r="C151" s="27" t="s">
        <v>371</v>
      </c>
      <c r="D151" s="28" t="s">
        <v>372</v>
      </c>
      <c r="E151" s="29" t="s">
        <v>346</v>
      </c>
      <c r="F151" s="27" t="s">
        <v>53</v>
      </c>
      <c r="G151" s="30">
        <v>41704</v>
      </c>
      <c r="H151" s="31"/>
      <c r="I151" s="32">
        <v>1506.02</v>
      </c>
      <c r="J151" s="32"/>
      <c r="K151" s="32"/>
      <c r="L151" s="32"/>
      <c r="M151" s="33">
        <v>1506.02</v>
      </c>
      <c r="N151" s="34">
        <v>611.83249999999998</v>
      </c>
      <c r="O151" s="35" t="s">
        <v>942</v>
      </c>
      <c r="P151" s="36"/>
      <c r="Q151" s="37"/>
      <c r="R151" s="38"/>
      <c r="S151" s="39"/>
      <c r="T151" s="39"/>
      <c r="U151" s="39"/>
      <c r="V151" s="40">
        <v>7</v>
      </c>
      <c r="W151" s="41">
        <f t="shared" si="26"/>
        <v>84</v>
      </c>
      <c r="X151" s="41">
        <v>0</v>
      </c>
      <c r="Y151" s="41">
        <f t="shared" si="27"/>
        <v>57</v>
      </c>
      <c r="Z151" s="41">
        <f t="shared" si="28"/>
        <v>12</v>
      </c>
      <c r="AA151" s="41">
        <f t="shared" si="29"/>
        <v>27</v>
      </c>
      <c r="AB151" s="42">
        <f t="shared" si="30"/>
        <v>22.660462962962963</v>
      </c>
      <c r="AC151" s="42">
        <v>271.92555555555555</v>
      </c>
      <c r="AD151" s="43">
        <v>1166.1130555555555</v>
      </c>
      <c r="AE151" s="42">
        <f t="shared" si="31"/>
        <v>339.90694444444443</v>
      </c>
      <c r="AF151" s="44">
        <v>1438.0386111111111</v>
      </c>
      <c r="AG151" s="41">
        <v>0</v>
      </c>
      <c r="AH151" s="44">
        <v>0</v>
      </c>
      <c r="AI151" s="44">
        <f t="shared" si="32"/>
        <v>271.92555555555555</v>
      </c>
      <c r="AJ151" s="44">
        <f t="shared" si="33"/>
        <v>1438.0386111111111</v>
      </c>
      <c r="AK151" s="44">
        <f t="shared" si="25"/>
        <v>67.981388888888887</v>
      </c>
      <c r="AL151" s="41" t="str">
        <f t="shared" si="34"/>
        <v/>
      </c>
      <c r="AM151" s="45" t="s">
        <v>944</v>
      </c>
      <c r="AN151" s="46">
        <f t="shared" si="35"/>
        <v>0</v>
      </c>
      <c r="AO151" s="47" t="s">
        <v>274</v>
      </c>
      <c r="AP151" s="47">
        <v>8</v>
      </c>
      <c r="AQ151" s="48">
        <f t="shared" si="24"/>
        <v>2014</v>
      </c>
      <c r="AR151" s="47"/>
      <c r="AS151" s="47"/>
      <c r="AT151" s="47"/>
    </row>
    <row r="152" spans="1:46" ht="15" customHeight="1" x14ac:dyDescent="0.25">
      <c r="A152" s="10"/>
      <c r="B152" s="26">
        <v>152</v>
      </c>
      <c r="C152" s="27" t="s">
        <v>373</v>
      </c>
      <c r="D152" s="28" t="s">
        <v>374</v>
      </c>
      <c r="E152" s="29" t="s">
        <v>346</v>
      </c>
      <c r="F152" s="27" t="s">
        <v>67</v>
      </c>
      <c r="G152" s="30">
        <v>41908</v>
      </c>
      <c r="H152" s="31"/>
      <c r="I152" s="32">
        <v>5618.63</v>
      </c>
      <c r="J152" s="32"/>
      <c r="K152" s="32"/>
      <c r="L152" s="32"/>
      <c r="M152" s="33">
        <v>5618.63</v>
      </c>
      <c r="N152" s="34">
        <v>2633.7275</v>
      </c>
      <c r="O152" s="35" t="s">
        <v>942</v>
      </c>
      <c r="P152" s="36"/>
      <c r="Q152" s="37"/>
      <c r="R152" s="38"/>
      <c r="S152" s="39"/>
      <c r="T152" s="39"/>
      <c r="U152" s="39"/>
      <c r="V152" s="40">
        <v>7</v>
      </c>
      <c r="W152" s="41">
        <f t="shared" si="26"/>
        <v>84</v>
      </c>
      <c r="X152" s="41">
        <v>0</v>
      </c>
      <c r="Y152" s="41">
        <f t="shared" si="27"/>
        <v>51</v>
      </c>
      <c r="Z152" s="41">
        <f t="shared" si="28"/>
        <v>12</v>
      </c>
      <c r="AA152" s="41">
        <f t="shared" si="29"/>
        <v>33</v>
      </c>
      <c r="AB152" s="42">
        <f t="shared" si="30"/>
        <v>79.809924242424245</v>
      </c>
      <c r="AC152" s="42">
        <v>957.71909090909094</v>
      </c>
      <c r="AD152" s="43">
        <v>3942.6215909090911</v>
      </c>
      <c r="AE152" s="42">
        <f t="shared" si="31"/>
        <v>1676.008409090909</v>
      </c>
      <c r="AF152" s="44">
        <v>4900.340681818182</v>
      </c>
      <c r="AG152" s="41">
        <v>0</v>
      </c>
      <c r="AH152" s="44">
        <v>0</v>
      </c>
      <c r="AI152" s="44">
        <f t="shared" si="32"/>
        <v>957.71909090909094</v>
      </c>
      <c r="AJ152" s="44">
        <f t="shared" si="33"/>
        <v>4900.340681818182</v>
      </c>
      <c r="AK152" s="44">
        <f t="shared" si="25"/>
        <v>718.28931818181809</v>
      </c>
      <c r="AL152" s="41" t="str">
        <f t="shared" si="34"/>
        <v/>
      </c>
      <c r="AM152" s="45" t="s">
        <v>943</v>
      </c>
      <c r="AN152" s="46">
        <f t="shared" si="35"/>
        <v>0</v>
      </c>
      <c r="AO152" s="47" t="s">
        <v>274</v>
      </c>
      <c r="AP152" s="47">
        <v>8</v>
      </c>
      <c r="AQ152" s="48">
        <f t="shared" si="24"/>
        <v>2014</v>
      </c>
      <c r="AR152" s="47"/>
      <c r="AS152" s="47"/>
      <c r="AT152" s="47"/>
    </row>
    <row r="153" spans="1:46" ht="15" customHeight="1" x14ac:dyDescent="0.25">
      <c r="A153" s="10"/>
      <c r="B153" s="26">
        <v>153</v>
      </c>
      <c r="C153" s="27" t="s">
        <v>375</v>
      </c>
      <c r="D153" s="28" t="s">
        <v>376</v>
      </c>
      <c r="E153" s="29" t="s">
        <v>346</v>
      </c>
      <c r="F153" s="27" t="s">
        <v>67</v>
      </c>
      <c r="G153" s="30">
        <v>42031</v>
      </c>
      <c r="H153" s="31"/>
      <c r="I153" s="32">
        <v>5016</v>
      </c>
      <c r="J153" s="32"/>
      <c r="K153" s="32"/>
      <c r="L153" s="32"/>
      <c r="M153" s="33">
        <v>5016</v>
      </c>
      <c r="N153" s="34">
        <v>2560.25</v>
      </c>
      <c r="O153" s="35" t="s">
        <v>942</v>
      </c>
      <c r="P153" s="36"/>
      <c r="Q153" s="37"/>
      <c r="R153" s="38"/>
      <c r="S153" s="39"/>
      <c r="T153" s="39"/>
      <c r="U153" s="39"/>
      <c r="V153" s="40">
        <v>7</v>
      </c>
      <c r="W153" s="41">
        <f t="shared" si="26"/>
        <v>84</v>
      </c>
      <c r="X153" s="41">
        <v>0</v>
      </c>
      <c r="Y153" s="41">
        <f t="shared" si="27"/>
        <v>47</v>
      </c>
      <c r="Z153" s="41">
        <f t="shared" si="28"/>
        <v>12</v>
      </c>
      <c r="AA153" s="41">
        <f t="shared" si="29"/>
        <v>37</v>
      </c>
      <c r="AB153" s="42">
        <f t="shared" si="30"/>
        <v>69.195945945945951</v>
      </c>
      <c r="AC153" s="42">
        <v>830.35135135135147</v>
      </c>
      <c r="AD153" s="43">
        <v>3286.1013513513517</v>
      </c>
      <c r="AE153" s="42">
        <f t="shared" si="31"/>
        <v>1729.8986486486483</v>
      </c>
      <c r="AF153" s="44">
        <v>4116.4527027027034</v>
      </c>
      <c r="AG153" s="41">
        <v>0</v>
      </c>
      <c r="AH153" s="44">
        <v>0</v>
      </c>
      <c r="AI153" s="44">
        <f t="shared" si="32"/>
        <v>830.35135135135147</v>
      </c>
      <c r="AJ153" s="44">
        <f t="shared" si="33"/>
        <v>4116.4527027027034</v>
      </c>
      <c r="AK153" s="44">
        <f t="shared" si="25"/>
        <v>899.54729729729661</v>
      </c>
      <c r="AL153" s="41" t="str">
        <f t="shared" si="34"/>
        <v/>
      </c>
      <c r="AM153" s="45" t="s">
        <v>943</v>
      </c>
      <c r="AN153" s="46">
        <f t="shared" si="35"/>
        <v>0</v>
      </c>
      <c r="AO153" s="47" t="s">
        <v>274</v>
      </c>
      <c r="AP153" s="47">
        <v>8</v>
      </c>
      <c r="AQ153" s="48">
        <f t="shared" si="24"/>
        <v>2015</v>
      </c>
      <c r="AR153" s="47"/>
      <c r="AS153" s="47"/>
      <c r="AT153" s="47"/>
    </row>
    <row r="154" spans="1:46" ht="15" customHeight="1" x14ac:dyDescent="0.25">
      <c r="A154" s="10"/>
      <c r="B154" s="26">
        <v>154</v>
      </c>
      <c r="C154" s="27" t="s">
        <v>377</v>
      </c>
      <c r="D154" s="28" t="s">
        <v>378</v>
      </c>
      <c r="E154" s="29" t="s">
        <v>273</v>
      </c>
      <c r="F154" s="27" t="s">
        <v>58</v>
      </c>
      <c r="G154" s="30">
        <v>42143</v>
      </c>
      <c r="H154" s="31"/>
      <c r="I154" s="32">
        <v>3400</v>
      </c>
      <c r="J154" s="32"/>
      <c r="K154" s="32"/>
      <c r="L154" s="32"/>
      <c r="M154" s="33">
        <v>3400</v>
      </c>
      <c r="N154" s="34">
        <v>1877.0833333333333</v>
      </c>
      <c r="O154" s="35" t="s">
        <v>942</v>
      </c>
      <c r="P154" s="36"/>
      <c r="Q154" s="37"/>
      <c r="R154" s="38"/>
      <c r="S154" s="39"/>
      <c r="T154" s="39"/>
      <c r="U154" s="39"/>
      <c r="V154" s="40">
        <v>10</v>
      </c>
      <c r="W154" s="41">
        <f t="shared" si="26"/>
        <v>120</v>
      </c>
      <c r="X154" s="41">
        <v>0</v>
      </c>
      <c r="Y154" s="41">
        <f t="shared" si="27"/>
        <v>43</v>
      </c>
      <c r="Z154" s="41">
        <f t="shared" si="28"/>
        <v>12</v>
      </c>
      <c r="AA154" s="41">
        <f t="shared" si="29"/>
        <v>77</v>
      </c>
      <c r="AB154" s="42">
        <f t="shared" si="30"/>
        <v>24.377705627705627</v>
      </c>
      <c r="AC154" s="42">
        <v>292.53246753246754</v>
      </c>
      <c r="AD154" s="43">
        <v>1815.4491341991343</v>
      </c>
      <c r="AE154" s="42">
        <f t="shared" si="31"/>
        <v>1584.5508658008657</v>
      </c>
      <c r="AF154" s="44">
        <v>2107.9816017316016</v>
      </c>
      <c r="AG154" s="41">
        <v>0</v>
      </c>
      <c r="AH154" s="44">
        <v>0</v>
      </c>
      <c r="AI154" s="44">
        <f t="shared" si="32"/>
        <v>292.53246753246754</v>
      </c>
      <c r="AJ154" s="44">
        <f t="shared" si="33"/>
        <v>2107.9816017316016</v>
      </c>
      <c r="AK154" s="44">
        <f t="shared" si="25"/>
        <v>1292.0183982683984</v>
      </c>
      <c r="AL154" s="41" t="str">
        <f t="shared" si="34"/>
        <v/>
      </c>
      <c r="AM154" s="45" t="s">
        <v>944</v>
      </c>
      <c r="AN154" s="46">
        <f t="shared" si="35"/>
        <v>0</v>
      </c>
      <c r="AO154" s="47" t="s">
        <v>274</v>
      </c>
      <c r="AP154" s="47">
        <v>8</v>
      </c>
      <c r="AQ154" s="48">
        <f t="shared" si="24"/>
        <v>2015</v>
      </c>
      <c r="AR154" s="47"/>
      <c r="AS154" s="47"/>
      <c r="AT154" s="47"/>
    </row>
    <row r="155" spans="1:46" ht="15" customHeight="1" x14ac:dyDescent="0.25">
      <c r="A155" s="10"/>
      <c r="B155" s="26">
        <v>155</v>
      </c>
      <c r="C155" s="27" t="s">
        <v>379</v>
      </c>
      <c r="D155" s="28" t="s">
        <v>380</v>
      </c>
      <c r="E155" s="29" t="s">
        <v>273</v>
      </c>
      <c r="F155" s="27" t="s">
        <v>73</v>
      </c>
      <c r="G155" s="30">
        <v>42286</v>
      </c>
      <c r="H155" s="31"/>
      <c r="I155" s="32">
        <v>2600</v>
      </c>
      <c r="J155" s="32"/>
      <c r="K155" s="32"/>
      <c r="L155" s="32"/>
      <c r="M155" s="33">
        <v>2600</v>
      </c>
      <c r="N155" s="34">
        <v>1570.8333333333333</v>
      </c>
      <c r="O155" s="35" t="s">
        <v>942</v>
      </c>
      <c r="P155" s="36"/>
      <c r="Q155" s="37"/>
      <c r="R155" s="38"/>
      <c r="S155" s="39"/>
      <c r="T155" s="39"/>
      <c r="U155" s="39"/>
      <c r="V155" s="40">
        <v>10</v>
      </c>
      <c r="W155" s="41">
        <f t="shared" si="26"/>
        <v>120</v>
      </c>
      <c r="X155" s="41">
        <v>0</v>
      </c>
      <c r="Y155" s="41">
        <f t="shared" si="27"/>
        <v>38</v>
      </c>
      <c r="Z155" s="41">
        <f t="shared" si="28"/>
        <v>12</v>
      </c>
      <c r="AA155" s="41">
        <f t="shared" si="29"/>
        <v>82</v>
      </c>
      <c r="AB155" s="42">
        <f t="shared" si="30"/>
        <v>19.15650406504065</v>
      </c>
      <c r="AC155" s="42">
        <v>229.8780487804878</v>
      </c>
      <c r="AD155" s="43">
        <v>1259.0447154471544</v>
      </c>
      <c r="AE155" s="42">
        <f t="shared" si="31"/>
        <v>1340.9552845528456</v>
      </c>
      <c r="AF155" s="44">
        <v>1488.9227642276423</v>
      </c>
      <c r="AG155" s="41">
        <v>0</v>
      </c>
      <c r="AH155" s="44">
        <v>0</v>
      </c>
      <c r="AI155" s="44">
        <f t="shared" si="32"/>
        <v>229.8780487804878</v>
      </c>
      <c r="AJ155" s="44">
        <f t="shared" si="33"/>
        <v>1488.9227642276423</v>
      </c>
      <c r="AK155" s="44">
        <f t="shared" si="25"/>
        <v>1111.0772357723577</v>
      </c>
      <c r="AL155" s="41" t="str">
        <f t="shared" si="34"/>
        <v/>
      </c>
      <c r="AM155" s="45" t="s">
        <v>943</v>
      </c>
      <c r="AN155" s="46">
        <f t="shared" si="35"/>
        <v>0</v>
      </c>
      <c r="AO155" s="47" t="s">
        <v>274</v>
      </c>
      <c r="AP155" s="47">
        <v>8</v>
      </c>
      <c r="AQ155" s="48">
        <f t="shared" si="24"/>
        <v>2015</v>
      </c>
      <c r="AR155" s="47"/>
      <c r="AS155" s="47"/>
      <c r="AT155" s="47"/>
    </row>
    <row r="156" spans="1:46" ht="15" customHeight="1" x14ac:dyDescent="0.25">
      <c r="A156" s="10"/>
      <c r="B156" s="26">
        <v>156</v>
      </c>
      <c r="C156" s="27" t="s">
        <v>381</v>
      </c>
      <c r="D156" s="28" t="s">
        <v>382</v>
      </c>
      <c r="E156" s="29" t="s">
        <v>273</v>
      </c>
      <c r="F156" s="27" t="s">
        <v>73</v>
      </c>
      <c r="G156" s="30">
        <v>42297</v>
      </c>
      <c r="H156" s="31"/>
      <c r="I156" s="32">
        <v>2700</v>
      </c>
      <c r="J156" s="32"/>
      <c r="K156" s="32"/>
      <c r="L156" s="32"/>
      <c r="M156" s="33">
        <v>2700</v>
      </c>
      <c r="N156" s="34">
        <v>1631.25</v>
      </c>
      <c r="O156" s="35" t="s">
        <v>942</v>
      </c>
      <c r="P156" s="36"/>
      <c r="Q156" s="37"/>
      <c r="R156" s="38"/>
      <c r="S156" s="39"/>
      <c r="T156" s="39"/>
      <c r="U156" s="39"/>
      <c r="V156" s="40">
        <v>10</v>
      </c>
      <c r="W156" s="41">
        <f t="shared" si="26"/>
        <v>120</v>
      </c>
      <c r="X156" s="41">
        <v>0</v>
      </c>
      <c r="Y156" s="41">
        <f t="shared" si="27"/>
        <v>38</v>
      </c>
      <c r="Z156" s="41">
        <f t="shared" si="28"/>
        <v>12</v>
      </c>
      <c r="AA156" s="41">
        <f t="shared" si="29"/>
        <v>82</v>
      </c>
      <c r="AB156" s="42">
        <f t="shared" si="30"/>
        <v>19.89329268292683</v>
      </c>
      <c r="AC156" s="42">
        <v>238.71951219512198</v>
      </c>
      <c r="AD156" s="43">
        <v>1307.469512195122</v>
      </c>
      <c r="AE156" s="42">
        <f t="shared" si="31"/>
        <v>1392.530487804878</v>
      </c>
      <c r="AF156" s="44">
        <v>1546.189024390244</v>
      </c>
      <c r="AG156" s="41">
        <v>0</v>
      </c>
      <c r="AH156" s="44">
        <v>0</v>
      </c>
      <c r="AI156" s="44">
        <f t="shared" si="32"/>
        <v>238.71951219512198</v>
      </c>
      <c r="AJ156" s="44">
        <f t="shared" si="33"/>
        <v>1546.189024390244</v>
      </c>
      <c r="AK156" s="44">
        <f t="shared" si="25"/>
        <v>1153.810975609756</v>
      </c>
      <c r="AL156" s="41" t="str">
        <f t="shared" si="34"/>
        <v/>
      </c>
      <c r="AM156" s="45" t="s">
        <v>943</v>
      </c>
      <c r="AN156" s="46">
        <f t="shared" si="35"/>
        <v>0</v>
      </c>
      <c r="AO156" s="47" t="s">
        <v>274</v>
      </c>
      <c r="AP156" s="47">
        <v>8</v>
      </c>
      <c r="AQ156" s="48">
        <f t="shared" si="24"/>
        <v>2015</v>
      </c>
      <c r="AR156" s="47"/>
      <c r="AS156" s="47"/>
      <c r="AT156" s="47"/>
    </row>
    <row r="157" spans="1:46" ht="15" customHeight="1" x14ac:dyDescent="0.25">
      <c r="A157" s="10"/>
      <c r="B157" s="26">
        <v>157</v>
      </c>
      <c r="C157" s="27" t="s">
        <v>383</v>
      </c>
      <c r="D157" s="28" t="s">
        <v>384</v>
      </c>
      <c r="E157" s="29" t="s">
        <v>346</v>
      </c>
      <c r="F157" s="27" t="s">
        <v>73</v>
      </c>
      <c r="G157" s="30">
        <v>42412</v>
      </c>
      <c r="H157" s="31"/>
      <c r="I157" s="32">
        <v>2700</v>
      </c>
      <c r="J157" s="32"/>
      <c r="K157" s="32"/>
      <c r="L157" s="32"/>
      <c r="M157" s="33">
        <v>2700</v>
      </c>
      <c r="N157" s="34">
        <v>1743.75</v>
      </c>
      <c r="O157" s="35" t="s">
        <v>942</v>
      </c>
      <c r="P157" s="36"/>
      <c r="Q157" s="37"/>
      <c r="R157" s="38"/>
      <c r="S157" s="39"/>
      <c r="T157" s="39"/>
      <c r="U157" s="39"/>
      <c r="V157" s="40">
        <v>7</v>
      </c>
      <c r="W157" s="41">
        <f t="shared" si="26"/>
        <v>84</v>
      </c>
      <c r="X157" s="41">
        <v>0</v>
      </c>
      <c r="Y157" s="41">
        <f t="shared" si="27"/>
        <v>34</v>
      </c>
      <c r="Z157" s="41">
        <f t="shared" si="28"/>
        <v>12</v>
      </c>
      <c r="AA157" s="41">
        <f t="shared" si="29"/>
        <v>50</v>
      </c>
      <c r="AB157" s="42">
        <f t="shared" si="30"/>
        <v>34.875</v>
      </c>
      <c r="AC157" s="42">
        <v>418.5</v>
      </c>
      <c r="AD157" s="43">
        <v>1374.75</v>
      </c>
      <c r="AE157" s="42">
        <f t="shared" si="31"/>
        <v>1325.25</v>
      </c>
      <c r="AF157" s="44">
        <v>1793.25</v>
      </c>
      <c r="AG157" s="41">
        <v>0</v>
      </c>
      <c r="AH157" s="44">
        <v>0</v>
      </c>
      <c r="AI157" s="44">
        <f t="shared" si="32"/>
        <v>418.5</v>
      </c>
      <c r="AJ157" s="44">
        <f t="shared" si="33"/>
        <v>1793.25</v>
      </c>
      <c r="AK157" s="44">
        <f t="shared" si="25"/>
        <v>906.75</v>
      </c>
      <c r="AL157" s="41" t="str">
        <f t="shared" si="34"/>
        <v/>
      </c>
      <c r="AM157" s="45" t="s">
        <v>943</v>
      </c>
      <c r="AN157" s="46">
        <f t="shared" si="35"/>
        <v>0</v>
      </c>
      <c r="AO157" s="47" t="s">
        <v>274</v>
      </c>
      <c r="AP157" s="47">
        <v>8</v>
      </c>
      <c r="AQ157" s="48">
        <f t="shared" si="24"/>
        <v>2016</v>
      </c>
      <c r="AR157" s="47"/>
      <c r="AS157" s="47"/>
      <c r="AT157" s="47"/>
    </row>
    <row r="158" spans="1:46" ht="15" customHeight="1" x14ac:dyDescent="0.25">
      <c r="A158" s="10"/>
      <c r="B158" s="26">
        <v>158</v>
      </c>
      <c r="C158" s="27" t="s">
        <v>385</v>
      </c>
      <c r="D158" s="28" t="s">
        <v>386</v>
      </c>
      <c r="E158" s="29" t="s">
        <v>273</v>
      </c>
      <c r="F158" s="27" t="s">
        <v>67</v>
      </c>
      <c r="G158" s="30">
        <v>42780</v>
      </c>
      <c r="H158" s="31"/>
      <c r="I158" s="32">
        <v>22000</v>
      </c>
      <c r="J158" s="32"/>
      <c r="K158" s="32"/>
      <c r="L158" s="32"/>
      <c r="M158" s="33">
        <v>22000</v>
      </c>
      <c r="N158" s="34">
        <v>16958.333333333332</v>
      </c>
      <c r="O158" s="35" t="s">
        <v>942</v>
      </c>
      <c r="P158" s="36"/>
      <c r="Q158" s="37"/>
      <c r="R158" s="38"/>
      <c r="S158" s="39"/>
      <c r="T158" s="39"/>
      <c r="U158" s="39"/>
      <c r="V158" s="40">
        <v>10</v>
      </c>
      <c r="W158" s="41">
        <f t="shared" si="26"/>
        <v>120</v>
      </c>
      <c r="X158" s="41">
        <v>0</v>
      </c>
      <c r="Y158" s="41">
        <f t="shared" si="27"/>
        <v>22</v>
      </c>
      <c r="Z158" s="41">
        <f t="shared" si="28"/>
        <v>12</v>
      </c>
      <c r="AA158" s="41">
        <f t="shared" si="29"/>
        <v>98</v>
      </c>
      <c r="AB158" s="42">
        <f t="shared" si="30"/>
        <v>173.04421768707482</v>
      </c>
      <c r="AC158" s="42">
        <v>2076.5306122448978</v>
      </c>
      <c r="AD158" s="43">
        <v>7118.1972789115662</v>
      </c>
      <c r="AE158" s="42">
        <f t="shared" si="31"/>
        <v>14881.802721088434</v>
      </c>
      <c r="AF158" s="44">
        <v>9194.7278911564645</v>
      </c>
      <c r="AG158" s="41">
        <v>0</v>
      </c>
      <c r="AH158" s="44">
        <v>0</v>
      </c>
      <c r="AI158" s="44">
        <f t="shared" si="32"/>
        <v>2076.5306122448978</v>
      </c>
      <c r="AJ158" s="44">
        <f t="shared" si="33"/>
        <v>9194.7278911564645</v>
      </c>
      <c r="AK158" s="44">
        <f t="shared" si="25"/>
        <v>12805.272108843536</v>
      </c>
      <c r="AL158" s="41" t="str">
        <f t="shared" si="34"/>
        <v/>
      </c>
      <c r="AM158" s="45" t="s">
        <v>943</v>
      </c>
      <c r="AN158" s="46">
        <f t="shared" si="35"/>
        <v>0</v>
      </c>
      <c r="AO158" s="47" t="s">
        <v>387</v>
      </c>
      <c r="AP158" s="47">
        <v>8</v>
      </c>
      <c r="AQ158" s="48">
        <f t="shared" si="24"/>
        <v>2017</v>
      </c>
      <c r="AR158" s="47"/>
      <c r="AS158" s="47"/>
      <c r="AT158" s="47"/>
    </row>
    <row r="159" spans="1:46" ht="15" customHeight="1" x14ac:dyDescent="0.25">
      <c r="A159" s="10"/>
      <c r="B159" s="26">
        <v>159</v>
      </c>
      <c r="C159" s="27" t="s">
        <v>388</v>
      </c>
      <c r="D159" s="28" t="s">
        <v>389</v>
      </c>
      <c r="E159" s="29" t="s">
        <v>346</v>
      </c>
      <c r="F159" s="27" t="s">
        <v>67</v>
      </c>
      <c r="G159" s="30">
        <v>42814</v>
      </c>
      <c r="H159" s="31"/>
      <c r="I159" s="32">
        <v>2600</v>
      </c>
      <c r="J159" s="32"/>
      <c r="K159" s="32"/>
      <c r="L159" s="32"/>
      <c r="M159" s="33">
        <v>2600</v>
      </c>
      <c r="N159" s="34">
        <v>2031.25</v>
      </c>
      <c r="O159" s="35" t="s">
        <v>942</v>
      </c>
      <c r="P159" s="36"/>
      <c r="Q159" s="37"/>
      <c r="R159" s="38"/>
      <c r="S159" s="39"/>
      <c r="T159" s="39"/>
      <c r="U159" s="39"/>
      <c r="V159" s="40">
        <v>7</v>
      </c>
      <c r="W159" s="41">
        <f t="shared" si="26"/>
        <v>84</v>
      </c>
      <c r="X159" s="41">
        <v>0</v>
      </c>
      <c r="Y159" s="41">
        <f t="shared" si="27"/>
        <v>21</v>
      </c>
      <c r="Z159" s="41">
        <f t="shared" si="28"/>
        <v>12</v>
      </c>
      <c r="AA159" s="41">
        <f t="shared" si="29"/>
        <v>63</v>
      </c>
      <c r="AB159" s="42">
        <f t="shared" si="30"/>
        <v>32.242063492063494</v>
      </c>
      <c r="AC159" s="42">
        <v>386.90476190476193</v>
      </c>
      <c r="AD159" s="43">
        <v>955.65476190476193</v>
      </c>
      <c r="AE159" s="42">
        <f t="shared" si="31"/>
        <v>1644.3452380952381</v>
      </c>
      <c r="AF159" s="44">
        <v>1342.5595238095239</v>
      </c>
      <c r="AG159" s="41">
        <v>0</v>
      </c>
      <c r="AH159" s="44">
        <v>0</v>
      </c>
      <c r="AI159" s="44">
        <f t="shared" si="32"/>
        <v>386.90476190476193</v>
      </c>
      <c r="AJ159" s="44">
        <f t="shared" si="33"/>
        <v>1342.5595238095239</v>
      </c>
      <c r="AK159" s="44">
        <f t="shared" si="25"/>
        <v>1257.4404761904761</v>
      </c>
      <c r="AL159" s="41" t="str">
        <f t="shared" si="34"/>
        <v/>
      </c>
      <c r="AM159" s="45" t="s">
        <v>943</v>
      </c>
      <c r="AN159" s="46">
        <f t="shared" si="35"/>
        <v>0</v>
      </c>
      <c r="AO159" s="47" t="s">
        <v>274</v>
      </c>
      <c r="AP159" s="47">
        <v>8</v>
      </c>
      <c r="AQ159" s="48">
        <f t="shared" si="24"/>
        <v>2017</v>
      </c>
      <c r="AR159" s="47"/>
      <c r="AS159" s="47"/>
      <c r="AT159" s="47"/>
    </row>
    <row r="160" spans="1:46" ht="15" customHeight="1" x14ac:dyDescent="0.25">
      <c r="A160" s="10"/>
      <c r="B160" s="26">
        <v>160</v>
      </c>
      <c r="C160" s="27" t="s">
        <v>390</v>
      </c>
      <c r="D160" s="28" t="s">
        <v>391</v>
      </c>
      <c r="E160" s="29" t="s">
        <v>128</v>
      </c>
      <c r="F160" s="27" t="s">
        <v>58</v>
      </c>
      <c r="G160" s="30">
        <v>42991</v>
      </c>
      <c r="H160" s="31"/>
      <c r="I160" s="32">
        <v>3277.52</v>
      </c>
      <c r="J160" s="32"/>
      <c r="K160" s="32"/>
      <c r="L160" s="32"/>
      <c r="M160" s="33">
        <v>3277.52</v>
      </c>
      <c r="N160" s="34">
        <v>2458.145</v>
      </c>
      <c r="O160" s="35" t="s">
        <v>942</v>
      </c>
      <c r="P160" s="36"/>
      <c r="Q160" s="37"/>
      <c r="R160" s="38"/>
      <c r="S160" s="39"/>
      <c r="T160" s="39"/>
      <c r="U160" s="39"/>
      <c r="V160" s="40">
        <v>6</v>
      </c>
      <c r="W160" s="41">
        <f t="shared" si="26"/>
        <v>72</v>
      </c>
      <c r="X160" s="41">
        <v>0</v>
      </c>
      <c r="Y160" s="41">
        <f t="shared" si="27"/>
        <v>15</v>
      </c>
      <c r="Z160" s="41">
        <f t="shared" si="28"/>
        <v>12</v>
      </c>
      <c r="AA160" s="41">
        <f t="shared" si="29"/>
        <v>57</v>
      </c>
      <c r="AB160" s="42">
        <f t="shared" si="30"/>
        <v>43.125350877192979</v>
      </c>
      <c r="AC160" s="42">
        <v>517.50421052631577</v>
      </c>
      <c r="AD160" s="43">
        <v>1336.8792105263158</v>
      </c>
      <c r="AE160" s="42">
        <f t="shared" si="31"/>
        <v>1940.6407894736842</v>
      </c>
      <c r="AF160" s="44">
        <v>1854.3834210526315</v>
      </c>
      <c r="AG160" s="41">
        <v>0</v>
      </c>
      <c r="AH160" s="44">
        <v>0</v>
      </c>
      <c r="AI160" s="44">
        <f t="shared" si="32"/>
        <v>517.50421052631577</v>
      </c>
      <c r="AJ160" s="44">
        <f t="shared" si="33"/>
        <v>1854.3834210526315</v>
      </c>
      <c r="AK160" s="44">
        <f t="shared" si="25"/>
        <v>1423.1365789473684</v>
      </c>
      <c r="AL160" s="41" t="str">
        <f t="shared" si="34"/>
        <v/>
      </c>
      <c r="AM160" s="45" t="s">
        <v>944</v>
      </c>
      <c r="AN160" s="46">
        <f t="shared" si="35"/>
        <v>0</v>
      </c>
      <c r="AO160" s="47" t="s">
        <v>94</v>
      </c>
      <c r="AP160" s="47">
        <v>5</v>
      </c>
      <c r="AQ160" s="48">
        <f t="shared" si="24"/>
        <v>2017</v>
      </c>
      <c r="AR160" s="47"/>
      <c r="AS160" s="47"/>
      <c r="AT160" s="47"/>
    </row>
    <row r="161" spans="1:46" ht="15" customHeight="1" x14ac:dyDescent="0.25">
      <c r="A161" s="10"/>
      <c r="B161" s="26">
        <v>161</v>
      </c>
      <c r="C161" s="27" t="s">
        <v>392</v>
      </c>
      <c r="D161" s="28" t="s">
        <v>393</v>
      </c>
      <c r="E161" s="29" t="s">
        <v>128</v>
      </c>
      <c r="F161" s="27" t="s">
        <v>73</v>
      </c>
      <c r="G161" s="30">
        <v>42991</v>
      </c>
      <c r="H161" s="31"/>
      <c r="I161" s="32">
        <v>3251.04</v>
      </c>
      <c r="J161" s="32">
        <v>3251.04</v>
      </c>
      <c r="K161" s="32"/>
      <c r="L161" s="32"/>
      <c r="M161" s="33"/>
      <c r="N161" s="34">
        <v>0</v>
      </c>
      <c r="O161" s="35" t="s">
        <v>942</v>
      </c>
      <c r="P161" s="36"/>
      <c r="Q161" s="37"/>
      <c r="R161" s="38"/>
      <c r="S161" s="39"/>
      <c r="T161" s="39"/>
      <c r="U161" s="39"/>
      <c r="V161" s="40">
        <v>6</v>
      </c>
      <c r="W161" s="41">
        <f t="shared" si="26"/>
        <v>72</v>
      </c>
      <c r="X161" s="41">
        <v>0</v>
      </c>
      <c r="Y161" s="41">
        <f t="shared" si="27"/>
        <v>15</v>
      </c>
      <c r="Z161" s="41">
        <f t="shared" si="28"/>
        <v>12</v>
      </c>
      <c r="AA161" s="41">
        <f t="shared" si="29"/>
        <v>57</v>
      </c>
      <c r="AB161" s="42">
        <f t="shared" si="30"/>
        <v>0</v>
      </c>
      <c r="AC161" s="42">
        <v>0</v>
      </c>
      <c r="AD161" s="43">
        <v>0</v>
      </c>
      <c r="AE161" s="42">
        <f t="shared" si="31"/>
        <v>0</v>
      </c>
      <c r="AF161" s="44">
        <v>0</v>
      </c>
      <c r="AG161" s="41">
        <v>0</v>
      </c>
      <c r="AH161" s="44">
        <v>0</v>
      </c>
      <c r="AI161" s="44">
        <f t="shared" si="32"/>
        <v>0</v>
      </c>
      <c r="AJ161" s="44">
        <f t="shared" si="33"/>
        <v>0</v>
      </c>
      <c r="AK161" s="44">
        <f t="shared" si="25"/>
        <v>0</v>
      </c>
      <c r="AL161" s="41" t="str">
        <f t="shared" si="34"/>
        <v>Nusidėvėjęs</v>
      </c>
      <c r="AM161" s="45" t="s">
        <v>943</v>
      </c>
      <c r="AN161" s="46">
        <f t="shared" si="35"/>
        <v>0</v>
      </c>
      <c r="AO161" s="47" t="s">
        <v>94</v>
      </c>
      <c r="AP161" s="47">
        <v>5</v>
      </c>
      <c r="AQ161" s="48">
        <f t="shared" si="24"/>
        <v>2017</v>
      </c>
      <c r="AR161" s="47"/>
      <c r="AS161" s="47"/>
      <c r="AT161" s="47"/>
    </row>
    <row r="162" spans="1:46" ht="15" customHeight="1" x14ac:dyDescent="0.25">
      <c r="A162" s="10"/>
      <c r="B162" s="26">
        <v>162</v>
      </c>
      <c r="C162" s="27" t="s">
        <v>394</v>
      </c>
      <c r="D162" s="28" t="s">
        <v>395</v>
      </c>
      <c r="E162" s="29" t="s">
        <v>128</v>
      </c>
      <c r="F162" s="27" t="s">
        <v>58</v>
      </c>
      <c r="G162" s="30">
        <v>40178</v>
      </c>
      <c r="H162" s="31"/>
      <c r="I162" s="32">
        <v>2197.13</v>
      </c>
      <c r="J162" s="32"/>
      <c r="K162" s="32"/>
      <c r="L162" s="32"/>
      <c r="M162" s="33">
        <v>2197.13</v>
      </c>
      <c r="N162" s="34">
        <v>0</v>
      </c>
      <c r="O162" s="35" t="s">
        <v>942</v>
      </c>
      <c r="P162" s="36"/>
      <c r="Q162" s="37"/>
      <c r="R162" s="38"/>
      <c r="S162" s="39"/>
      <c r="T162" s="39"/>
      <c r="U162" s="39"/>
      <c r="V162" s="40">
        <v>6</v>
      </c>
      <c r="W162" s="41">
        <f t="shared" si="26"/>
        <v>72</v>
      </c>
      <c r="X162" s="41">
        <v>0</v>
      </c>
      <c r="Y162" s="41">
        <f t="shared" si="27"/>
        <v>108</v>
      </c>
      <c r="Z162" s="41">
        <f t="shared" si="28"/>
        <v>0</v>
      </c>
      <c r="AA162" s="41">
        <f t="shared" si="29"/>
        <v>-36</v>
      </c>
      <c r="AB162" s="42">
        <f t="shared" si="30"/>
        <v>0</v>
      </c>
      <c r="AC162" s="42">
        <v>0</v>
      </c>
      <c r="AD162" s="43">
        <v>2197.13</v>
      </c>
      <c r="AE162" s="42">
        <f t="shared" si="31"/>
        <v>0</v>
      </c>
      <c r="AF162" s="44">
        <v>2197.13</v>
      </c>
      <c r="AG162" s="41">
        <v>0</v>
      </c>
      <c r="AH162" s="44">
        <v>0</v>
      </c>
      <c r="AI162" s="44">
        <f t="shared" si="32"/>
        <v>0</v>
      </c>
      <c r="AJ162" s="44">
        <f t="shared" si="33"/>
        <v>2197.13</v>
      </c>
      <c r="AK162" s="44">
        <f t="shared" si="25"/>
        <v>0</v>
      </c>
      <c r="AL162" s="41" t="str">
        <f t="shared" si="34"/>
        <v>Nusidėvėjęs</v>
      </c>
      <c r="AM162" s="45" t="s">
        <v>944</v>
      </c>
      <c r="AN162" s="46">
        <f t="shared" si="35"/>
        <v>0</v>
      </c>
      <c r="AO162" s="47" t="s">
        <v>94</v>
      </c>
      <c r="AP162" s="47">
        <v>5</v>
      </c>
      <c r="AQ162" s="48">
        <f t="shared" si="24"/>
        <v>2009</v>
      </c>
      <c r="AR162" s="47"/>
      <c r="AS162" s="47"/>
      <c r="AT162" s="47"/>
    </row>
    <row r="163" spans="1:46" ht="15" customHeight="1" x14ac:dyDescent="0.25">
      <c r="A163" s="10"/>
      <c r="B163" s="26">
        <v>163</v>
      </c>
      <c r="C163" s="27" t="s">
        <v>396</v>
      </c>
      <c r="D163" s="28" t="s">
        <v>397</v>
      </c>
      <c r="E163" s="29" t="s">
        <v>277</v>
      </c>
      <c r="F163" s="29" t="s">
        <v>53</v>
      </c>
      <c r="G163" s="30">
        <v>40178</v>
      </c>
      <c r="H163" s="31"/>
      <c r="I163" s="32">
        <v>915.92</v>
      </c>
      <c r="J163" s="32"/>
      <c r="K163" s="32"/>
      <c r="L163" s="32"/>
      <c r="M163" s="33">
        <v>915.92</v>
      </c>
      <c r="N163" s="34">
        <v>91.6099999999999</v>
      </c>
      <c r="O163" s="35" t="s">
        <v>942</v>
      </c>
      <c r="P163" s="36"/>
      <c r="Q163" s="37"/>
      <c r="R163" s="38"/>
      <c r="S163" s="39"/>
      <c r="T163" s="39"/>
      <c r="U163" s="39"/>
      <c r="V163" s="40">
        <v>10</v>
      </c>
      <c r="W163" s="41">
        <f t="shared" si="26"/>
        <v>120</v>
      </c>
      <c r="X163" s="41">
        <v>0</v>
      </c>
      <c r="Y163" s="41">
        <f t="shared" si="27"/>
        <v>108</v>
      </c>
      <c r="Z163" s="41">
        <f t="shared" si="28"/>
        <v>12</v>
      </c>
      <c r="AA163" s="41">
        <f t="shared" si="29"/>
        <v>12</v>
      </c>
      <c r="AB163" s="42">
        <f t="shared" si="30"/>
        <v>7.6341666666666583</v>
      </c>
      <c r="AC163" s="42">
        <v>0</v>
      </c>
      <c r="AD163" s="43">
        <v>915.92</v>
      </c>
      <c r="AE163" s="42">
        <f t="shared" si="31"/>
        <v>0</v>
      </c>
      <c r="AF163" s="44">
        <v>915.92</v>
      </c>
      <c r="AG163" s="41">
        <v>0</v>
      </c>
      <c r="AH163" s="44">
        <v>0</v>
      </c>
      <c r="AI163" s="44">
        <f t="shared" si="32"/>
        <v>0</v>
      </c>
      <c r="AJ163" s="44">
        <f t="shared" si="33"/>
        <v>915.92</v>
      </c>
      <c r="AK163" s="44">
        <f t="shared" si="25"/>
        <v>0</v>
      </c>
      <c r="AL163" s="41" t="str">
        <f t="shared" si="34"/>
        <v>Nusidėvėjęs</v>
      </c>
      <c r="AM163" s="45" t="s">
        <v>944</v>
      </c>
      <c r="AN163" s="46">
        <f t="shared" si="35"/>
        <v>0</v>
      </c>
      <c r="AO163" s="47" t="s">
        <v>289</v>
      </c>
      <c r="AP163" s="47">
        <v>10</v>
      </c>
      <c r="AQ163" s="48">
        <f t="shared" si="24"/>
        <v>2009</v>
      </c>
      <c r="AR163" s="47"/>
      <c r="AS163" s="47"/>
      <c r="AT163" s="47"/>
    </row>
    <row r="164" spans="1:46" ht="15" customHeight="1" x14ac:dyDescent="0.25">
      <c r="A164" s="10"/>
      <c r="B164" s="26">
        <v>164</v>
      </c>
      <c r="C164" s="27" t="s">
        <v>398</v>
      </c>
      <c r="D164" s="28" t="s">
        <v>399</v>
      </c>
      <c r="E164" s="29" t="s">
        <v>128</v>
      </c>
      <c r="F164" s="27" t="s">
        <v>58</v>
      </c>
      <c r="G164" s="30">
        <v>38337</v>
      </c>
      <c r="H164" s="31"/>
      <c r="I164" s="32">
        <v>466</v>
      </c>
      <c r="J164" s="32"/>
      <c r="K164" s="32"/>
      <c r="L164" s="32"/>
      <c r="M164" s="33">
        <v>466</v>
      </c>
      <c r="N164" s="34">
        <v>0</v>
      </c>
      <c r="O164" s="35" t="s">
        <v>942</v>
      </c>
      <c r="P164" s="36"/>
      <c r="Q164" s="37"/>
      <c r="R164" s="38"/>
      <c r="S164" s="39"/>
      <c r="T164" s="39"/>
      <c r="U164" s="39"/>
      <c r="V164" s="40">
        <v>6</v>
      </c>
      <c r="W164" s="41">
        <f t="shared" si="26"/>
        <v>72</v>
      </c>
      <c r="X164" s="41">
        <v>0</v>
      </c>
      <c r="Y164" s="41">
        <f t="shared" si="27"/>
        <v>168</v>
      </c>
      <c r="Z164" s="41">
        <f t="shared" si="28"/>
        <v>0</v>
      </c>
      <c r="AA164" s="41">
        <f t="shared" si="29"/>
        <v>-96</v>
      </c>
      <c r="AB164" s="42">
        <f t="shared" si="30"/>
        <v>0</v>
      </c>
      <c r="AC164" s="42">
        <v>0</v>
      </c>
      <c r="AD164" s="43">
        <v>466</v>
      </c>
      <c r="AE164" s="42">
        <f t="shared" si="31"/>
        <v>0</v>
      </c>
      <c r="AF164" s="44">
        <v>466</v>
      </c>
      <c r="AG164" s="41">
        <v>0</v>
      </c>
      <c r="AH164" s="44">
        <v>0</v>
      </c>
      <c r="AI164" s="44">
        <f t="shared" si="32"/>
        <v>0</v>
      </c>
      <c r="AJ164" s="44">
        <f t="shared" si="33"/>
        <v>466</v>
      </c>
      <c r="AK164" s="44">
        <f t="shared" si="25"/>
        <v>0</v>
      </c>
      <c r="AL164" s="41" t="str">
        <f t="shared" si="34"/>
        <v>Nusidėvėjęs</v>
      </c>
      <c r="AM164" s="45" t="s">
        <v>944</v>
      </c>
      <c r="AN164" s="46">
        <f t="shared" si="35"/>
        <v>0</v>
      </c>
      <c r="AO164" s="47" t="s">
        <v>94</v>
      </c>
      <c r="AP164" s="47">
        <v>5</v>
      </c>
      <c r="AQ164" s="48">
        <f t="shared" si="24"/>
        <v>2004</v>
      </c>
      <c r="AR164" s="47"/>
      <c r="AS164" s="47"/>
      <c r="AT164" s="47"/>
    </row>
    <row r="165" spans="1:46" ht="15" customHeight="1" x14ac:dyDescent="0.25">
      <c r="A165" s="10"/>
      <c r="B165" s="26">
        <v>165</v>
      </c>
      <c r="C165" s="27" t="s">
        <v>400</v>
      </c>
      <c r="D165" s="28" t="s">
        <v>401</v>
      </c>
      <c r="E165" s="29" t="s">
        <v>128</v>
      </c>
      <c r="F165" s="27" t="s">
        <v>58</v>
      </c>
      <c r="G165" s="30">
        <v>38727</v>
      </c>
      <c r="H165" s="31"/>
      <c r="I165" s="32">
        <v>114.98</v>
      </c>
      <c r="J165" s="32"/>
      <c r="K165" s="32"/>
      <c r="L165" s="32"/>
      <c r="M165" s="33">
        <v>114.98</v>
      </c>
      <c r="N165" s="34">
        <v>0</v>
      </c>
      <c r="O165" s="35" t="s">
        <v>942</v>
      </c>
      <c r="P165" s="36"/>
      <c r="Q165" s="37"/>
      <c r="R165" s="38"/>
      <c r="S165" s="39"/>
      <c r="T165" s="39"/>
      <c r="U165" s="39"/>
      <c r="V165" s="40">
        <v>6</v>
      </c>
      <c r="W165" s="41">
        <f t="shared" si="26"/>
        <v>72</v>
      </c>
      <c r="X165" s="41">
        <v>0</v>
      </c>
      <c r="Y165" s="41">
        <f t="shared" si="27"/>
        <v>155</v>
      </c>
      <c r="Z165" s="41">
        <f t="shared" si="28"/>
        <v>0</v>
      </c>
      <c r="AA165" s="41">
        <f t="shared" si="29"/>
        <v>-83</v>
      </c>
      <c r="AB165" s="42">
        <f t="shared" si="30"/>
        <v>0</v>
      </c>
      <c r="AC165" s="42">
        <v>0</v>
      </c>
      <c r="AD165" s="43">
        <v>114.98</v>
      </c>
      <c r="AE165" s="42">
        <f t="shared" si="31"/>
        <v>0</v>
      </c>
      <c r="AF165" s="44">
        <v>114.98</v>
      </c>
      <c r="AG165" s="41">
        <v>0</v>
      </c>
      <c r="AH165" s="44">
        <v>0</v>
      </c>
      <c r="AI165" s="44">
        <f t="shared" si="32"/>
        <v>0</v>
      </c>
      <c r="AJ165" s="44">
        <f t="shared" si="33"/>
        <v>114.98</v>
      </c>
      <c r="AK165" s="44">
        <f t="shared" si="25"/>
        <v>0</v>
      </c>
      <c r="AL165" s="41" t="str">
        <f t="shared" si="34"/>
        <v>Nusidėvėjęs</v>
      </c>
      <c r="AM165" s="45" t="s">
        <v>944</v>
      </c>
      <c r="AN165" s="46">
        <f t="shared" si="35"/>
        <v>0</v>
      </c>
      <c r="AO165" s="47" t="s">
        <v>94</v>
      </c>
      <c r="AP165" s="47">
        <v>5</v>
      </c>
      <c r="AQ165" s="48">
        <f t="shared" si="24"/>
        <v>2006</v>
      </c>
      <c r="AR165" s="47"/>
      <c r="AS165" s="47"/>
      <c r="AT165" s="47"/>
    </row>
    <row r="166" spans="1:46" ht="15" customHeight="1" x14ac:dyDescent="0.25">
      <c r="A166" s="10"/>
      <c r="B166" s="26">
        <v>166</v>
      </c>
      <c r="C166" s="27" t="s">
        <v>402</v>
      </c>
      <c r="D166" s="28" t="s">
        <v>403</v>
      </c>
      <c r="E166" s="29" t="s">
        <v>128</v>
      </c>
      <c r="F166" s="27" t="s">
        <v>58</v>
      </c>
      <c r="G166" s="30">
        <v>38727</v>
      </c>
      <c r="H166" s="31"/>
      <c r="I166" s="32">
        <v>309.02</v>
      </c>
      <c r="J166" s="32"/>
      <c r="K166" s="32"/>
      <c r="L166" s="32"/>
      <c r="M166" s="33">
        <v>309.02</v>
      </c>
      <c r="N166" s="34">
        <v>0</v>
      </c>
      <c r="O166" s="35" t="s">
        <v>942</v>
      </c>
      <c r="P166" s="36"/>
      <c r="Q166" s="37"/>
      <c r="R166" s="38"/>
      <c r="S166" s="39"/>
      <c r="T166" s="39"/>
      <c r="U166" s="39"/>
      <c r="V166" s="40">
        <v>6</v>
      </c>
      <c r="W166" s="41">
        <f t="shared" si="26"/>
        <v>72</v>
      </c>
      <c r="X166" s="41">
        <v>0</v>
      </c>
      <c r="Y166" s="41">
        <f t="shared" si="27"/>
        <v>155</v>
      </c>
      <c r="Z166" s="41">
        <f t="shared" si="28"/>
        <v>0</v>
      </c>
      <c r="AA166" s="41">
        <f t="shared" si="29"/>
        <v>-83</v>
      </c>
      <c r="AB166" s="42">
        <f t="shared" si="30"/>
        <v>0</v>
      </c>
      <c r="AC166" s="42">
        <v>0</v>
      </c>
      <c r="AD166" s="43">
        <v>309.02</v>
      </c>
      <c r="AE166" s="42">
        <f t="shared" si="31"/>
        <v>0</v>
      </c>
      <c r="AF166" s="44">
        <v>309.02</v>
      </c>
      <c r="AG166" s="41">
        <v>0</v>
      </c>
      <c r="AH166" s="44">
        <v>0</v>
      </c>
      <c r="AI166" s="44">
        <f t="shared" si="32"/>
        <v>0</v>
      </c>
      <c r="AJ166" s="44">
        <f t="shared" si="33"/>
        <v>309.02</v>
      </c>
      <c r="AK166" s="44">
        <f t="shared" si="25"/>
        <v>0</v>
      </c>
      <c r="AL166" s="41" t="str">
        <f t="shared" si="34"/>
        <v>Nusidėvėjęs</v>
      </c>
      <c r="AM166" s="45" t="s">
        <v>944</v>
      </c>
      <c r="AN166" s="46">
        <f t="shared" si="35"/>
        <v>0</v>
      </c>
      <c r="AO166" s="47" t="s">
        <v>94</v>
      </c>
      <c r="AP166" s="47">
        <v>5</v>
      </c>
      <c r="AQ166" s="48">
        <f t="shared" si="24"/>
        <v>2006</v>
      </c>
      <c r="AR166" s="47"/>
      <c r="AS166" s="47"/>
      <c r="AT166" s="47"/>
    </row>
    <row r="167" spans="1:46" ht="15" customHeight="1" x14ac:dyDescent="0.25">
      <c r="A167" s="10"/>
      <c r="B167" s="26">
        <v>167</v>
      </c>
      <c r="C167" s="27" t="s">
        <v>404</v>
      </c>
      <c r="D167" s="28" t="s">
        <v>405</v>
      </c>
      <c r="E167" s="29" t="s">
        <v>128</v>
      </c>
      <c r="F167" s="27" t="s">
        <v>58</v>
      </c>
      <c r="G167" s="30">
        <v>38869</v>
      </c>
      <c r="H167" s="31"/>
      <c r="I167" s="32">
        <v>233.14</v>
      </c>
      <c r="J167" s="32"/>
      <c r="K167" s="32"/>
      <c r="L167" s="32"/>
      <c r="M167" s="33">
        <v>233.14</v>
      </c>
      <c r="N167" s="34">
        <v>0</v>
      </c>
      <c r="O167" s="35" t="s">
        <v>942</v>
      </c>
      <c r="P167" s="36"/>
      <c r="Q167" s="37"/>
      <c r="R167" s="38"/>
      <c r="S167" s="39"/>
      <c r="T167" s="39"/>
      <c r="U167" s="39"/>
      <c r="V167" s="40">
        <v>6</v>
      </c>
      <c r="W167" s="41">
        <f t="shared" si="26"/>
        <v>72</v>
      </c>
      <c r="X167" s="41">
        <v>0</v>
      </c>
      <c r="Y167" s="41">
        <f t="shared" si="27"/>
        <v>150</v>
      </c>
      <c r="Z167" s="41">
        <f t="shared" si="28"/>
        <v>0</v>
      </c>
      <c r="AA167" s="41">
        <f t="shared" si="29"/>
        <v>-78</v>
      </c>
      <c r="AB167" s="42">
        <f t="shared" si="30"/>
        <v>0</v>
      </c>
      <c r="AC167" s="42">
        <v>0</v>
      </c>
      <c r="AD167" s="43">
        <v>233.14</v>
      </c>
      <c r="AE167" s="42">
        <f t="shared" si="31"/>
        <v>0</v>
      </c>
      <c r="AF167" s="44">
        <v>233.14</v>
      </c>
      <c r="AG167" s="41">
        <v>0</v>
      </c>
      <c r="AH167" s="44">
        <v>0</v>
      </c>
      <c r="AI167" s="44">
        <f t="shared" si="32"/>
        <v>0</v>
      </c>
      <c r="AJ167" s="44">
        <f t="shared" si="33"/>
        <v>233.14</v>
      </c>
      <c r="AK167" s="44">
        <f t="shared" si="25"/>
        <v>0</v>
      </c>
      <c r="AL167" s="41" t="str">
        <f t="shared" si="34"/>
        <v>Nusidėvėjęs</v>
      </c>
      <c r="AM167" s="45" t="s">
        <v>944</v>
      </c>
      <c r="AN167" s="46">
        <f t="shared" si="35"/>
        <v>0</v>
      </c>
      <c r="AO167" s="47" t="s">
        <v>94</v>
      </c>
      <c r="AP167" s="47">
        <v>5</v>
      </c>
      <c r="AQ167" s="48">
        <f t="shared" si="24"/>
        <v>2006</v>
      </c>
      <c r="AR167" s="47"/>
      <c r="AS167" s="47"/>
      <c r="AT167" s="47"/>
    </row>
    <row r="168" spans="1:46" ht="15" customHeight="1" x14ac:dyDescent="0.25">
      <c r="A168" s="10"/>
      <c r="B168" s="26">
        <v>168</v>
      </c>
      <c r="C168" s="27" t="s">
        <v>406</v>
      </c>
      <c r="D168" s="28" t="s">
        <v>407</v>
      </c>
      <c r="E168" s="29" t="s">
        <v>277</v>
      </c>
      <c r="F168" s="27" t="s">
        <v>53</v>
      </c>
      <c r="G168" s="30">
        <v>38867</v>
      </c>
      <c r="H168" s="31"/>
      <c r="I168" s="32">
        <v>809.78</v>
      </c>
      <c r="J168" s="32"/>
      <c r="K168" s="32"/>
      <c r="L168" s="32"/>
      <c r="M168" s="33">
        <v>809.78</v>
      </c>
      <c r="N168" s="34">
        <v>0</v>
      </c>
      <c r="O168" s="35" t="s">
        <v>942</v>
      </c>
      <c r="P168" s="36"/>
      <c r="Q168" s="37"/>
      <c r="R168" s="38"/>
      <c r="S168" s="39"/>
      <c r="T168" s="39"/>
      <c r="U168" s="39"/>
      <c r="V168" s="40">
        <v>10</v>
      </c>
      <c r="W168" s="41">
        <f t="shared" si="26"/>
        <v>120</v>
      </c>
      <c r="X168" s="41">
        <v>0</v>
      </c>
      <c r="Y168" s="41">
        <f t="shared" si="27"/>
        <v>151</v>
      </c>
      <c r="Z168" s="41">
        <f t="shared" si="28"/>
        <v>0</v>
      </c>
      <c r="AA168" s="41">
        <f t="shared" si="29"/>
        <v>-31</v>
      </c>
      <c r="AB168" s="42">
        <f t="shared" si="30"/>
        <v>0</v>
      </c>
      <c r="AC168" s="42">
        <v>0</v>
      </c>
      <c r="AD168" s="43">
        <v>809.78</v>
      </c>
      <c r="AE168" s="42">
        <f t="shared" si="31"/>
        <v>0</v>
      </c>
      <c r="AF168" s="44">
        <v>809.78</v>
      </c>
      <c r="AG168" s="41">
        <v>0</v>
      </c>
      <c r="AH168" s="44">
        <v>0</v>
      </c>
      <c r="AI168" s="44">
        <f t="shared" si="32"/>
        <v>0</v>
      </c>
      <c r="AJ168" s="44">
        <f t="shared" si="33"/>
        <v>809.78</v>
      </c>
      <c r="AK168" s="44">
        <f t="shared" si="25"/>
        <v>0</v>
      </c>
      <c r="AL168" s="41" t="str">
        <f t="shared" si="34"/>
        <v>Nusidėvėjęs</v>
      </c>
      <c r="AM168" s="45" t="s">
        <v>944</v>
      </c>
      <c r="AN168" s="46">
        <f t="shared" si="35"/>
        <v>0</v>
      </c>
      <c r="AO168" s="47" t="s">
        <v>289</v>
      </c>
      <c r="AP168" s="47">
        <v>10</v>
      </c>
      <c r="AQ168" s="48">
        <f t="shared" si="24"/>
        <v>2006</v>
      </c>
      <c r="AR168" s="47"/>
      <c r="AS168" s="47"/>
      <c r="AT168" s="47"/>
    </row>
    <row r="169" spans="1:46" ht="15" customHeight="1" x14ac:dyDescent="0.25">
      <c r="A169" s="10"/>
      <c r="B169" s="26">
        <v>169</v>
      </c>
      <c r="C169" s="27" t="s">
        <v>408</v>
      </c>
      <c r="D169" s="28" t="s">
        <v>409</v>
      </c>
      <c r="E169" s="29" t="s">
        <v>277</v>
      </c>
      <c r="F169" s="27" t="s">
        <v>67</v>
      </c>
      <c r="G169" s="30">
        <v>40026</v>
      </c>
      <c r="H169" s="31"/>
      <c r="I169" s="32">
        <v>608.45000000000005</v>
      </c>
      <c r="J169" s="32"/>
      <c r="K169" s="32"/>
      <c r="L169" s="32"/>
      <c r="M169" s="33">
        <v>608.45000000000005</v>
      </c>
      <c r="N169" s="34">
        <v>40.516666666666765</v>
      </c>
      <c r="O169" s="35" t="s">
        <v>942</v>
      </c>
      <c r="P169" s="36"/>
      <c r="Q169" s="37"/>
      <c r="R169" s="38"/>
      <c r="S169" s="39"/>
      <c r="T169" s="39"/>
      <c r="U169" s="39"/>
      <c r="V169" s="40">
        <v>10</v>
      </c>
      <c r="W169" s="41">
        <f t="shared" si="26"/>
        <v>120</v>
      </c>
      <c r="X169" s="41">
        <v>0</v>
      </c>
      <c r="Y169" s="41">
        <f t="shared" si="27"/>
        <v>112</v>
      </c>
      <c r="Z169" s="41">
        <f t="shared" si="28"/>
        <v>8</v>
      </c>
      <c r="AA169" s="41">
        <f t="shared" si="29"/>
        <v>8</v>
      </c>
      <c r="AB169" s="42">
        <f t="shared" si="30"/>
        <v>5.0645833333333456</v>
      </c>
      <c r="AC169" s="42">
        <v>0</v>
      </c>
      <c r="AD169" s="43">
        <v>608.45000000000005</v>
      </c>
      <c r="AE169" s="42">
        <f t="shared" si="31"/>
        <v>0</v>
      </c>
      <c r="AF169" s="44">
        <v>608.45000000000005</v>
      </c>
      <c r="AG169" s="41">
        <v>0</v>
      </c>
      <c r="AH169" s="44">
        <v>0</v>
      </c>
      <c r="AI169" s="44">
        <f t="shared" si="32"/>
        <v>0</v>
      </c>
      <c r="AJ169" s="44">
        <f t="shared" si="33"/>
        <v>608.45000000000005</v>
      </c>
      <c r="AK169" s="44">
        <f t="shared" si="25"/>
        <v>0</v>
      </c>
      <c r="AL169" s="41" t="str">
        <f t="shared" si="34"/>
        <v>Nusidėvėjęs</v>
      </c>
      <c r="AM169" s="45" t="s">
        <v>943</v>
      </c>
      <c r="AN169" s="46">
        <f t="shared" si="35"/>
        <v>0</v>
      </c>
      <c r="AO169" s="47" t="s">
        <v>278</v>
      </c>
      <c r="AP169" s="47">
        <v>10</v>
      </c>
      <c r="AQ169" s="48">
        <f t="shared" si="24"/>
        <v>2009</v>
      </c>
      <c r="AR169" s="47"/>
      <c r="AS169" s="47"/>
      <c r="AT169" s="47"/>
    </row>
    <row r="170" spans="1:46" ht="15" customHeight="1" x14ac:dyDescent="0.25">
      <c r="A170" s="10"/>
      <c r="B170" s="26">
        <v>170</v>
      </c>
      <c r="C170" s="27" t="s">
        <v>410</v>
      </c>
      <c r="D170" s="28" t="s">
        <v>411</v>
      </c>
      <c r="E170" s="29" t="s">
        <v>128</v>
      </c>
      <c r="F170" s="27" t="s">
        <v>58</v>
      </c>
      <c r="G170" s="30">
        <v>40232</v>
      </c>
      <c r="H170" s="31"/>
      <c r="I170" s="32">
        <v>268.08</v>
      </c>
      <c r="J170" s="32"/>
      <c r="K170" s="32"/>
      <c r="L170" s="32"/>
      <c r="M170" s="33">
        <v>268.08</v>
      </c>
      <c r="N170" s="34">
        <v>0</v>
      </c>
      <c r="O170" s="35" t="s">
        <v>942</v>
      </c>
      <c r="P170" s="36"/>
      <c r="Q170" s="37"/>
      <c r="R170" s="38"/>
      <c r="S170" s="39"/>
      <c r="T170" s="39"/>
      <c r="U170" s="39"/>
      <c r="V170" s="40">
        <v>6</v>
      </c>
      <c r="W170" s="41">
        <f t="shared" si="26"/>
        <v>72</v>
      </c>
      <c r="X170" s="41">
        <v>0</v>
      </c>
      <c r="Y170" s="41">
        <f t="shared" si="27"/>
        <v>106</v>
      </c>
      <c r="Z170" s="41">
        <f t="shared" si="28"/>
        <v>0</v>
      </c>
      <c r="AA170" s="41">
        <f t="shared" si="29"/>
        <v>-34</v>
      </c>
      <c r="AB170" s="42">
        <f t="shared" si="30"/>
        <v>0</v>
      </c>
      <c r="AC170" s="42">
        <v>0</v>
      </c>
      <c r="AD170" s="43">
        <v>268.08</v>
      </c>
      <c r="AE170" s="42">
        <f t="shared" si="31"/>
        <v>0</v>
      </c>
      <c r="AF170" s="44">
        <v>268.08</v>
      </c>
      <c r="AG170" s="41">
        <v>0</v>
      </c>
      <c r="AH170" s="44">
        <v>0</v>
      </c>
      <c r="AI170" s="44">
        <f t="shared" si="32"/>
        <v>0</v>
      </c>
      <c r="AJ170" s="44">
        <f t="shared" si="33"/>
        <v>268.08</v>
      </c>
      <c r="AK170" s="44">
        <f t="shared" si="25"/>
        <v>0</v>
      </c>
      <c r="AL170" s="41" t="str">
        <f t="shared" si="34"/>
        <v>Nusidėvėjęs</v>
      </c>
      <c r="AM170" s="45" t="s">
        <v>944</v>
      </c>
      <c r="AN170" s="46">
        <f t="shared" si="35"/>
        <v>0</v>
      </c>
      <c r="AO170" s="47" t="s">
        <v>94</v>
      </c>
      <c r="AP170" s="47">
        <v>5</v>
      </c>
      <c r="AQ170" s="48">
        <f t="shared" si="24"/>
        <v>2010</v>
      </c>
      <c r="AR170" s="47"/>
      <c r="AS170" s="47"/>
      <c r="AT170" s="47"/>
    </row>
    <row r="171" spans="1:46" ht="15" customHeight="1" x14ac:dyDescent="0.25">
      <c r="A171" s="10"/>
      <c r="B171" s="26">
        <v>171</v>
      </c>
      <c r="C171" s="27" t="s">
        <v>412</v>
      </c>
      <c r="D171" s="28" t="s">
        <v>413</v>
      </c>
      <c r="E171" s="29" t="s">
        <v>128</v>
      </c>
      <c r="F171" s="27" t="s">
        <v>58</v>
      </c>
      <c r="G171" s="30">
        <v>40632</v>
      </c>
      <c r="H171" s="31"/>
      <c r="I171" s="32">
        <v>448.91</v>
      </c>
      <c r="J171" s="32"/>
      <c r="K171" s="32"/>
      <c r="L171" s="32"/>
      <c r="M171" s="33">
        <v>448.91</v>
      </c>
      <c r="N171" s="34">
        <v>0</v>
      </c>
      <c r="O171" s="35" t="s">
        <v>942</v>
      </c>
      <c r="P171" s="36"/>
      <c r="Q171" s="37"/>
      <c r="R171" s="38"/>
      <c r="S171" s="39"/>
      <c r="T171" s="39"/>
      <c r="U171" s="39"/>
      <c r="V171" s="40">
        <v>6</v>
      </c>
      <c r="W171" s="41">
        <f t="shared" si="26"/>
        <v>72</v>
      </c>
      <c r="X171" s="41">
        <v>0</v>
      </c>
      <c r="Y171" s="41">
        <f t="shared" si="27"/>
        <v>93</v>
      </c>
      <c r="Z171" s="41">
        <f t="shared" si="28"/>
        <v>0</v>
      </c>
      <c r="AA171" s="41">
        <f t="shared" si="29"/>
        <v>-21</v>
      </c>
      <c r="AB171" s="42">
        <f t="shared" si="30"/>
        <v>0</v>
      </c>
      <c r="AC171" s="42">
        <v>0</v>
      </c>
      <c r="AD171" s="43">
        <v>448.91</v>
      </c>
      <c r="AE171" s="42">
        <f t="shared" si="31"/>
        <v>0</v>
      </c>
      <c r="AF171" s="44">
        <v>448.91</v>
      </c>
      <c r="AG171" s="41">
        <v>0</v>
      </c>
      <c r="AH171" s="44">
        <v>0</v>
      </c>
      <c r="AI171" s="44">
        <f t="shared" si="32"/>
        <v>0</v>
      </c>
      <c r="AJ171" s="44">
        <f t="shared" si="33"/>
        <v>448.91</v>
      </c>
      <c r="AK171" s="44">
        <f t="shared" si="25"/>
        <v>0</v>
      </c>
      <c r="AL171" s="41" t="str">
        <f t="shared" si="34"/>
        <v>Nusidėvėjęs</v>
      </c>
      <c r="AM171" s="45" t="s">
        <v>944</v>
      </c>
      <c r="AN171" s="46">
        <f t="shared" si="35"/>
        <v>0</v>
      </c>
      <c r="AO171" s="47" t="s">
        <v>94</v>
      </c>
      <c r="AP171" s="47">
        <v>5</v>
      </c>
      <c r="AQ171" s="48">
        <f t="shared" si="24"/>
        <v>2011</v>
      </c>
      <c r="AR171" s="47"/>
      <c r="AS171" s="47"/>
      <c r="AT171" s="47"/>
    </row>
    <row r="172" spans="1:46" ht="15" customHeight="1" x14ac:dyDescent="0.25">
      <c r="A172" s="10"/>
      <c r="B172" s="26">
        <v>172</v>
      </c>
      <c r="C172" s="27" t="s">
        <v>414</v>
      </c>
      <c r="D172" s="28" t="s">
        <v>415</v>
      </c>
      <c r="E172" s="29" t="s">
        <v>304</v>
      </c>
      <c r="F172" s="27" t="s">
        <v>107</v>
      </c>
      <c r="G172" s="30">
        <v>40812</v>
      </c>
      <c r="H172" s="31"/>
      <c r="I172" s="32">
        <v>670.2</v>
      </c>
      <c r="J172" s="32"/>
      <c r="K172" s="32"/>
      <c r="L172" s="32"/>
      <c r="M172" s="33">
        <v>670.2</v>
      </c>
      <c r="N172" s="34">
        <v>184.30500000000006</v>
      </c>
      <c r="O172" s="35" t="s">
        <v>942</v>
      </c>
      <c r="P172" s="36"/>
      <c r="Q172" s="37"/>
      <c r="R172" s="38"/>
      <c r="S172" s="39"/>
      <c r="T172" s="39"/>
      <c r="U172" s="39"/>
      <c r="V172" s="40">
        <v>5</v>
      </c>
      <c r="W172" s="41">
        <f t="shared" si="26"/>
        <v>60</v>
      </c>
      <c r="X172" s="41">
        <v>0</v>
      </c>
      <c r="Y172" s="41">
        <f t="shared" si="27"/>
        <v>87</v>
      </c>
      <c r="Z172" s="41">
        <f t="shared" si="28"/>
        <v>0</v>
      </c>
      <c r="AA172" s="41">
        <f t="shared" si="29"/>
        <v>-27</v>
      </c>
      <c r="AB172" s="42">
        <f t="shared" si="30"/>
        <v>0</v>
      </c>
      <c r="AC172" s="42">
        <v>0</v>
      </c>
      <c r="AD172" s="43">
        <v>670.2</v>
      </c>
      <c r="AE172" s="42">
        <f t="shared" si="31"/>
        <v>0</v>
      </c>
      <c r="AF172" s="44">
        <v>670.2</v>
      </c>
      <c r="AG172" s="41">
        <v>0</v>
      </c>
      <c r="AH172" s="44">
        <v>0</v>
      </c>
      <c r="AI172" s="44">
        <f t="shared" si="32"/>
        <v>0</v>
      </c>
      <c r="AJ172" s="44">
        <f t="shared" si="33"/>
        <v>670.2</v>
      </c>
      <c r="AK172" s="44">
        <f t="shared" si="25"/>
        <v>0</v>
      </c>
      <c r="AL172" s="41" t="str">
        <f t="shared" si="34"/>
        <v>Nusidėvėjęs</v>
      </c>
      <c r="AM172" s="45" t="s">
        <v>944</v>
      </c>
      <c r="AN172" s="46">
        <f t="shared" si="35"/>
        <v>0</v>
      </c>
      <c r="AO172" s="47" t="s">
        <v>289</v>
      </c>
      <c r="AP172" s="47">
        <v>10</v>
      </c>
      <c r="AQ172" s="48">
        <f t="shared" si="24"/>
        <v>2011</v>
      </c>
      <c r="AR172" s="47"/>
      <c r="AS172" s="47"/>
      <c r="AT172" s="47"/>
    </row>
    <row r="173" spans="1:46" ht="15" customHeight="1" x14ac:dyDescent="0.25">
      <c r="A173" s="10"/>
      <c r="B173" s="26">
        <v>173</v>
      </c>
      <c r="C173" s="27" t="s">
        <v>416</v>
      </c>
      <c r="D173" s="28" t="s">
        <v>417</v>
      </c>
      <c r="E173" s="29" t="s">
        <v>304</v>
      </c>
      <c r="F173" s="27" t="s">
        <v>107</v>
      </c>
      <c r="G173" s="30">
        <v>40812</v>
      </c>
      <c r="H173" s="31"/>
      <c r="I173" s="32">
        <v>955.75</v>
      </c>
      <c r="J173" s="32"/>
      <c r="K173" s="32"/>
      <c r="L173" s="32"/>
      <c r="M173" s="33">
        <v>955.75</v>
      </c>
      <c r="N173" s="34">
        <v>262.79500000000007</v>
      </c>
      <c r="O173" s="35" t="s">
        <v>942</v>
      </c>
      <c r="P173" s="36"/>
      <c r="Q173" s="37"/>
      <c r="R173" s="38"/>
      <c r="S173" s="39"/>
      <c r="T173" s="39"/>
      <c r="U173" s="39"/>
      <c r="V173" s="40">
        <v>5</v>
      </c>
      <c r="W173" s="41">
        <f t="shared" si="26"/>
        <v>60</v>
      </c>
      <c r="X173" s="41">
        <v>0</v>
      </c>
      <c r="Y173" s="41">
        <f t="shared" si="27"/>
        <v>87</v>
      </c>
      <c r="Z173" s="41">
        <f t="shared" si="28"/>
        <v>0</v>
      </c>
      <c r="AA173" s="41">
        <f t="shared" si="29"/>
        <v>-27</v>
      </c>
      <c r="AB173" s="42">
        <f t="shared" si="30"/>
        <v>0</v>
      </c>
      <c r="AC173" s="42">
        <v>0</v>
      </c>
      <c r="AD173" s="43">
        <v>955.75</v>
      </c>
      <c r="AE173" s="42">
        <f t="shared" si="31"/>
        <v>0</v>
      </c>
      <c r="AF173" s="44">
        <v>955.75</v>
      </c>
      <c r="AG173" s="41">
        <v>0</v>
      </c>
      <c r="AH173" s="44">
        <v>0</v>
      </c>
      <c r="AI173" s="44">
        <f t="shared" si="32"/>
        <v>0</v>
      </c>
      <c r="AJ173" s="44">
        <f t="shared" si="33"/>
        <v>955.75</v>
      </c>
      <c r="AK173" s="44">
        <f t="shared" si="25"/>
        <v>0</v>
      </c>
      <c r="AL173" s="41" t="str">
        <f t="shared" si="34"/>
        <v>Nusidėvėjęs</v>
      </c>
      <c r="AM173" s="45" t="s">
        <v>944</v>
      </c>
      <c r="AN173" s="46">
        <f t="shared" si="35"/>
        <v>0</v>
      </c>
      <c r="AO173" s="47" t="s">
        <v>289</v>
      </c>
      <c r="AP173" s="47">
        <v>10</v>
      </c>
      <c r="AQ173" s="48">
        <f t="shared" ref="AQ173:AQ236" si="36">+YEAR(G173)</f>
        <v>2011</v>
      </c>
      <c r="AR173" s="47"/>
      <c r="AS173" s="47"/>
      <c r="AT173" s="47"/>
    </row>
    <row r="174" spans="1:46" ht="15" customHeight="1" x14ac:dyDescent="0.25">
      <c r="A174" s="10"/>
      <c r="B174" s="26">
        <v>174</v>
      </c>
      <c r="C174" s="27" t="s">
        <v>418</v>
      </c>
      <c r="D174" s="28" t="s">
        <v>419</v>
      </c>
      <c r="E174" s="29" t="s">
        <v>128</v>
      </c>
      <c r="F174" s="27" t="s">
        <v>58</v>
      </c>
      <c r="G174" s="30">
        <v>41152</v>
      </c>
      <c r="H174" s="31"/>
      <c r="I174" s="32">
        <v>394.17</v>
      </c>
      <c r="J174" s="32"/>
      <c r="K174" s="32"/>
      <c r="L174" s="32"/>
      <c r="M174" s="33">
        <v>394.17</v>
      </c>
      <c r="N174" s="34">
        <v>0</v>
      </c>
      <c r="O174" s="35" t="s">
        <v>942</v>
      </c>
      <c r="P174" s="36"/>
      <c r="Q174" s="37"/>
      <c r="R174" s="38"/>
      <c r="S174" s="39"/>
      <c r="T174" s="39"/>
      <c r="U174" s="39"/>
      <c r="V174" s="40">
        <v>6</v>
      </c>
      <c r="W174" s="41">
        <f t="shared" si="26"/>
        <v>72</v>
      </c>
      <c r="X174" s="41">
        <v>0</v>
      </c>
      <c r="Y174" s="41">
        <f t="shared" si="27"/>
        <v>76</v>
      </c>
      <c r="Z174" s="41">
        <f t="shared" si="28"/>
        <v>0</v>
      </c>
      <c r="AA174" s="41">
        <f t="shared" si="29"/>
        <v>-4</v>
      </c>
      <c r="AB174" s="42">
        <f t="shared" si="30"/>
        <v>0</v>
      </c>
      <c r="AC174" s="42">
        <v>0</v>
      </c>
      <c r="AD174" s="43">
        <v>394.17</v>
      </c>
      <c r="AE174" s="42">
        <f t="shared" si="31"/>
        <v>0</v>
      </c>
      <c r="AF174" s="44">
        <v>394.17</v>
      </c>
      <c r="AG174" s="41">
        <v>0</v>
      </c>
      <c r="AH174" s="44">
        <v>0</v>
      </c>
      <c r="AI174" s="44">
        <f t="shared" si="32"/>
        <v>0</v>
      </c>
      <c r="AJ174" s="44">
        <f t="shared" si="33"/>
        <v>394.17</v>
      </c>
      <c r="AK174" s="44">
        <f t="shared" si="25"/>
        <v>0</v>
      </c>
      <c r="AL174" s="41" t="str">
        <f t="shared" si="34"/>
        <v>Nusidėvėjęs</v>
      </c>
      <c r="AM174" s="45" t="s">
        <v>944</v>
      </c>
      <c r="AN174" s="46">
        <f t="shared" si="35"/>
        <v>0</v>
      </c>
      <c r="AO174" s="47" t="s">
        <v>94</v>
      </c>
      <c r="AP174" s="47">
        <v>5</v>
      </c>
      <c r="AQ174" s="48">
        <f t="shared" si="36"/>
        <v>2012</v>
      </c>
      <c r="AR174" s="47"/>
      <c r="AS174" s="47"/>
      <c r="AT174" s="47"/>
    </row>
    <row r="175" spans="1:46" ht="15" customHeight="1" x14ac:dyDescent="0.25">
      <c r="A175" s="10"/>
      <c r="B175" s="26">
        <v>175</v>
      </c>
      <c r="C175" s="27" t="s">
        <v>420</v>
      </c>
      <c r="D175" s="28" t="s">
        <v>421</v>
      </c>
      <c r="E175" s="29" t="s">
        <v>128</v>
      </c>
      <c r="F175" s="27" t="s">
        <v>58</v>
      </c>
      <c r="G175" s="30">
        <v>41152</v>
      </c>
      <c r="H175" s="31"/>
      <c r="I175" s="32">
        <v>1320.47</v>
      </c>
      <c r="J175" s="32"/>
      <c r="K175" s="32"/>
      <c r="L175" s="32"/>
      <c r="M175" s="33">
        <v>1320.47</v>
      </c>
      <c r="N175" s="34">
        <v>0</v>
      </c>
      <c r="O175" s="35" t="s">
        <v>942</v>
      </c>
      <c r="P175" s="36"/>
      <c r="Q175" s="37"/>
      <c r="R175" s="38"/>
      <c r="S175" s="39"/>
      <c r="T175" s="39"/>
      <c r="U175" s="39"/>
      <c r="V175" s="40">
        <v>6</v>
      </c>
      <c r="W175" s="41">
        <f t="shared" si="26"/>
        <v>72</v>
      </c>
      <c r="X175" s="41">
        <v>0</v>
      </c>
      <c r="Y175" s="41">
        <f t="shared" si="27"/>
        <v>76</v>
      </c>
      <c r="Z175" s="41">
        <f t="shared" si="28"/>
        <v>0</v>
      </c>
      <c r="AA175" s="41">
        <f t="shared" si="29"/>
        <v>-4</v>
      </c>
      <c r="AB175" s="42">
        <f t="shared" si="30"/>
        <v>0</v>
      </c>
      <c r="AC175" s="42">
        <v>0</v>
      </c>
      <c r="AD175" s="43">
        <v>1320.47</v>
      </c>
      <c r="AE175" s="42">
        <f t="shared" si="31"/>
        <v>0</v>
      </c>
      <c r="AF175" s="44">
        <v>1320.47</v>
      </c>
      <c r="AG175" s="41">
        <v>0</v>
      </c>
      <c r="AH175" s="44">
        <v>0</v>
      </c>
      <c r="AI175" s="44">
        <f t="shared" si="32"/>
        <v>0</v>
      </c>
      <c r="AJ175" s="44">
        <f t="shared" si="33"/>
        <v>1320.47</v>
      </c>
      <c r="AK175" s="44">
        <f t="shared" si="25"/>
        <v>0</v>
      </c>
      <c r="AL175" s="41" t="str">
        <f t="shared" si="34"/>
        <v>Nusidėvėjęs</v>
      </c>
      <c r="AM175" s="45" t="s">
        <v>944</v>
      </c>
      <c r="AN175" s="46">
        <f t="shared" si="35"/>
        <v>0</v>
      </c>
      <c r="AO175" s="47" t="s">
        <v>94</v>
      </c>
      <c r="AP175" s="47">
        <v>5</v>
      </c>
      <c r="AQ175" s="48">
        <f t="shared" si="36"/>
        <v>2012</v>
      </c>
      <c r="AR175" s="47"/>
      <c r="AS175" s="47"/>
      <c r="AT175" s="47"/>
    </row>
    <row r="176" spans="1:46" ht="15" customHeight="1" x14ac:dyDescent="0.25">
      <c r="A176" s="10"/>
      <c r="B176" s="26">
        <v>176</v>
      </c>
      <c r="C176" s="27" t="s">
        <v>422</v>
      </c>
      <c r="D176" s="28" t="s">
        <v>423</v>
      </c>
      <c r="E176" s="29" t="s">
        <v>128</v>
      </c>
      <c r="F176" s="27" t="s">
        <v>58</v>
      </c>
      <c r="G176" s="30">
        <v>41152</v>
      </c>
      <c r="H176" s="31"/>
      <c r="I176" s="32">
        <v>947.94</v>
      </c>
      <c r="J176" s="32"/>
      <c r="K176" s="32"/>
      <c r="L176" s="32"/>
      <c r="M176" s="33">
        <v>947.94</v>
      </c>
      <c r="N176" s="34">
        <v>0</v>
      </c>
      <c r="O176" s="35" t="s">
        <v>942</v>
      </c>
      <c r="P176" s="36"/>
      <c r="Q176" s="37"/>
      <c r="R176" s="38"/>
      <c r="S176" s="39"/>
      <c r="T176" s="39"/>
      <c r="U176" s="39"/>
      <c r="V176" s="40">
        <v>6</v>
      </c>
      <c r="W176" s="41">
        <f t="shared" si="26"/>
        <v>72</v>
      </c>
      <c r="X176" s="41">
        <v>0</v>
      </c>
      <c r="Y176" s="41">
        <f t="shared" si="27"/>
        <v>76</v>
      </c>
      <c r="Z176" s="41">
        <f t="shared" si="28"/>
        <v>0</v>
      </c>
      <c r="AA176" s="41">
        <f t="shared" si="29"/>
        <v>-4</v>
      </c>
      <c r="AB176" s="42">
        <f t="shared" si="30"/>
        <v>0</v>
      </c>
      <c r="AC176" s="42">
        <v>0</v>
      </c>
      <c r="AD176" s="43">
        <v>947.94</v>
      </c>
      <c r="AE176" s="42">
        <f t="shared" si="31"/>
        <v>0</v>
      </c>
      <c r="AF176" s="44">
        <v>947.94</v>
      </c>
      <c r="AG176" s="41">
        <v>0</v>
      </c>
      <c r="AH176" s="44">
        <v>0</v>
      </c>
      <c r="AI176" s="44">
        <f t="shared" si="32"/>
        <v>0</v>
      </c>
      <c r="AJ176" s="44">
        <f t="shared" si="33"/>
        <v>947.94</v>
      </c>
      <c r="AK176" s="44">
        <f t="shared" si="25"/>
        <v>0</v>
      </c>
      <c r="AL176" s="41" t="str">
        <f t="shared" si="34"/>
        <v>Nusidėvėjęs</v>
      </c>
      <c r="AM176" s="45" t="s">
        <v>944</v>
      </c>
      <c r="AN176" s="46">
        <f t="shared" si="35"/>
        <v>0</v>
      </c>
      <c r="AO176" s="47" t="s">
        <v>94</v>
      </c>
      <c r="AP176" s="47">
        <v>5</v>
      </c>
      <c r="AQ176" s="48">
        <f t="shared" si="36"/>
        <v>2012</v>
      </c>
      <c r="AR176" s="47"/>
      <c r="AS176" s="47"/>
      <c r="AT176" s="47"/>
    </row>
    <row r="177" spans="1:46" ht="15" customHeight="1" x14ac:dyDescent="0.25">
      <c r="A177" s="10"/>
      <c r="B177" s="26">
        <v>177</v>
      </c>
      <c r="C177" s="27" t="s">
        <v>424</v>
      </c>
      <c r="D177" s="28" t="s">
        <v>425</v>
      </c>
      <c r="E177" s="29" t="s">
        <v>128</v>
      </c>
      <c r="F177" s="27" t="s">
        <v>58</v>
      </c>
      <c r="G177" s="30">
        <v>41152</v>
      </c>
      <c r="H177" s="31"/>
      <c r="I177" s="32">
        <v>885.95</v>
      </c>
      <c r="J177" s="32"/>
      <c r="K177" s="32"/>
      <c r="L177" s="32"/>
      <c r="M177" s="33">
        <v>885.95</v>
      </c>
      <c r="N177" s="34">
        <v>0</v>
      </c>
      <c r="O177" s="35" t="s">
        <v>942</v>
      </c>
      <c r="P177" s="36"/>
      <c r="Q177" s="37"/>
      <c r="R177" s="38"/>
      <c r="S177" s="39"/>
      <c r="T177" s="39"/>
      <c r="U177" s="39"/>
      <c r="V177" s="40">
        <v>6</v>
      </c>
      <c r="W177" s="41">
        <f t="shared" si="26"/>
        <v>72</v>
      </c>
      <c r="X177" s="41">
        <v>0</v>
      </c>
      <c r="Y177" s="41">
        <f t="shared" si="27"/>
        <v>76</v>
      </c>
      <c r="Z177" s="41">
        <f t="shared" si="28"/>
        <v>0</v>
      </c>
      <c r="AA177" s="41">
        <f t="shared" si="29"/>
        <v>-4</v>
      </c>
      <c r="AB177" s="42">
        <f t="shared" si="30"/>
        <v>0</v>
      </c>
      <c r="AC177" s="42">
        <v>0</v>
      </c>
      <c r="AD177" s="43">
        <v>885.95</v>
      </c>
      <c r="AE177" s="42">
        <f t="shared" si="31"/>
        <v>0</v>
      </c>
      <c r="AF177" s="44">
        <v>885.95</v>
      </c>
      <c r="AG177" s="41">
        <v>0</v>
      </c>
      <c r="AH177" s="44">
        <v>0</v>
      </c>
      <c r="AI177" s="44">
        <f t="shared" si="32"/>
        <v>0</v>
      </c>
      <c r="AJ177" s="44">
        <f t="shared" si="33"/>
        <v>885.95</v>
      </c>
      <c r="AK177" s="44">
        <f t="shared" si="25"/>
        <v>0</v>
      </c>
      <c r="AL177" s="41" t="str">
        <f t="shared" si="34"/>
        <v>Nusidėvėjęs</v>
      </c>
      <c r="AM177" s="45" t="s">
        <v>944</v>
      </c>
      <c r="AN177" s="46">
        <f t="shared" si="35"/>
        <v>0</v>
      </c>
      <c r="AO177" s="47" t="s">
        <v>94</v>
      </c>
      <c r="AP177" s="47">
        <v>5</v>
      </c>
      <c r="AQ177" s="48">
        <f t="shared" si="36"/>
        <v>2012</v>
      </c>
      <c r="AR177" s="47"/>
      <c r="AS177" s="47"/>
      <c r="AT177" s="47"/>
    </row>
    <row r="178" spans="1:46" ht="15" customHeight="1" x14ac:dyDescent="0.25">
      <c r="A178" s="10"/>
      <c r="B178" s="26">
        <v>178</v>
      </c>
      <c r="C178" s="27" t="s">
        <v>426</v>
      </c>
      <c r="D178" s="28" t="s">
        <v>427</v>
      </c>
      <c r="E178" s="29" t="s">
        <v>277</v>
      </c>
      <c r="F178" s="27" t="s">
        <v>58</v>
      </c>
      <c r="G178" s="30">
        <v>41152</v>
      </c>
      <c r="H178" s="31"/>
      <c r="I178" s="32">
        <v>303.23</v>
      </c>
      <c r="J178" s="32"/>
      <c r="K178" s="32"/>
      <c r="L178" s="32"/>
      <c r="M178" s="33">
        <v>303.23</v>
      </c>
      <c r="N178" s="34">
        <v>111.20333333333335</v>
      </c>
      <c r="O178" s="35" t="s">
        <v>942</v>
      </c>
      <c r="P178" s="36"/>
      <c r="Q178" s="37"/>
      <c r="R178" s="38"/>
      <c r="S178" s="39"/>
      <c r="T178" s="39"/>
      <c r="U178" s="39"/>
      <c r="V178" s="40">
        <v>10</v>
      </c>
      <c r="W178" s="41">
        <f t="shared" si="26"/>
        <v>120</v>
      </c>
      <c r="X178" s="41">
        <v>0</v>
      </c>
      <c r="Y178" s="41">
        <f t="shared" si="27"/>
        <v>76</v>
      </c>
      <c r="Z178" s="41">
        <f t="shared" si="28"/>
        <v>12</v>
      </c>
      <c r="AA178" s="41">
        <f t="shared" si="29"/>
        <v>44</v>
      </c>
      <c r="AB178" s="42">
        <f t="shared" si="30"/>
        <v>2.5273484848484853</v>
      </c>
      <c r="AC178" s="42">
        <v>30.328181818181825</v>
      </c>
      <c r="AD178" s="43">
        <v>222.3548484848485</v>
      </c>
      <c r="AE178" s="42">
        <f t="shared" si="31"/>
        <v>80.875151515151515</v>
      </c>
      <c r="AF178" s="44">
        <v>252.68303030303034</v>
      </c>
      <c r="AG178" s="41">
        <v>0</v>
      </c>
      <c r="AH178" s="44">
        <v>0</v>
      </c>
      <c r="AI178" s="44">
        <f t="shared" si="32"/>
        <v>30.328181818181825</v>
      </c>
      <c r="AJ178" s="44">
        <f t="shared" si="33"/>
        <v>252.68303030303034</v>
      </c>
      <c r="AK178" s="44">
        <f t="shared" si="25"/>
        <v>50.546969696969683</v>
      </c>
      <c r="AL178" s="41" t="str">
        <f t="shared" si="34"/>
        <v/>
      </c>
      <c r="AM178" s="45" t="s">
        <v>944</v>
      </c>
      <c r="AN178" s="46">
        <f t="shared" si="35"/>
        <v>0</v>
      </c>
      <c r="AO178" s="47" t="s">
        <v>278</v>
      </c>
      <c r="AP178" s="47">
        <v>10</v>
      </c>
      <c r="AQ178" s="48">
        <f t="shared" si="36"/>
        <v>2012</v>
      </c>
      <c r="AR178" s="47"/>
      <c r="AS178" s="47"/>
      <c r="AT178" s="47"/>
    </row>
    <row r="179" spans="1:46" ht="15" customHeight="1" x14ac:dyDescent="0.25">
      <c r="A179" s="10"/>
      <c r="B179" s="26">
        <v>179</v>
      </c>
      <c r="C179" s="27" t="s">
        <v>428</v>
      </c>
      <c r="D179" s="28" t="s">
        <v>429</v>
      </c>
      <c r="E179" s="29" t="s">
        <v>277</v>
      </c>
      <c r="F179" s="27" t="s">
        <v>58</v>
      </c>
      <c r="G179" s="30">
        <v>41152</v>
      </c>
      <c r="H179" s="60"/>
      <c r="I179" s="32">
        <v>263.55</v>
      </c>
      <c r="J179" s="32"/>
      <c r="K179" s="32"/>
      <c r="L179" s="32"/>
      <c r="M179" s="33">
        <v>263.55</v>
      </c>
      <c r="N179" s="34">
        <v>96.603333333333353</v>
      </c>
      <c r="O179" s="35" t="s">
        <v>942</v>
      </c>
      <c r="P179" s="36"/>
      <c r="Q179" s="37"/>
      <c r="R179" s="38"/>
      <c r="S179" s="39"/>
      <c r="T179" s="39"/>
      <c r="U179" s="39"/>
      <c r="V179" s="40">
        <v>10</v>
      </c>
      <c r="W179" s="41">
        <f t="shared" si="26"/>
        <v>120</v>
      </c>
      <c r="X179" s="41">
        <v>0</v>
      </c>
      <c r="Y179" s="41">
        <f t="shared" si="27"/>
        <v>76</v>
      </c>
      <c r="Z179" s="41">
        <f t="shared" si="28"/>
        <v>12</v>
      </c>
      <c r="AA179" s="41">
        <f t="shared" si="29"/>
        <v>44</v>
      </c>
      <c r="AB179" s="42">
        <f t="shared" si="30"/>
        <v>2.1955303030303033</v>
      </c>
      <c r="AC179" s="42">
        <v>26.346363636363641</v>
      </c>
      <c r="AD179" s="43">
        <v>193.29303030303029</v>
      </c>
      <c r="AE179" s="42">
        <f t="shared" si="31"/>
        <v>70.256969696969719</v>
      </c>
      <c r="AF179" s="44">
        <v>219.63939393939393</v>
      </c>
      <c r="AG179" s="41">
        <v>0</v>
      </c>
      <c r="AH179" s="44">
        <v>0</v>
      </c>
      <c r="AI179" s="44">
        <f t="shared" si="32"/>
        <v>26.346363636363641</v>
      </c>
      <c r="AJ179" s="44">
        <f t="shared" si="33"/>
        <v>219.63939393939393</v>
      </c>
      <c r="AK179" s="44">
        <f t="shared" si="25"/>
        <v>43.910606060606085</v>
      </c>
      <c r="AL179" s="41" t="str">
        <f t="shared" si="34"/>
        <v/>
      </c>
      <c r="AM179" s="45" t="s">
        <v>944</v>
      </c>
      <c r="AN179" s="46">
        <f t="shared" si="35"/>
        <v>0</v>
      </c>
      <c r="AO179" s="47" t="s">
        <v>278</v>
      </c>
      <c r="AP179" s="47">
        <v>10</v>
      </c>
      <c r="AQ179" s="48">
        <f t="shared" si="36"/>
        <v>2012</v>
      </c>
      <c r="AR179" s="47"/>
      <c r="AS179" s="47"/>
      <c r="AT179" s="47"/>
    </row>
    <row r="180" spans="1:46" ht="15" customHeight="1" x14ac:dyDescent="0.25">
      <c r="A180" s="10"/>
      <c r="B180" s="26">
        <v>180</v>
      </c>
      <c r="C180" s="27" t="s">
        <v>430</v>
      </c>
      <c r="D180" s="28" t="s">
        <v>431</v>
      </c>
      <c r="E180" s="29" t="s">
        <v>128</v>
      </c>
      <c r="F180" s="27" t="s">
        <v>58</v>
      </c>
      <c r="G180" s="30">
        <v>41152</v>
      </c>
      <c r="H180" s="31"/>
      <c r="I180" s="32">
        <v>255.26</v>
      </c>
      <c r="J180" s="32"/>
      <c r="K180" s="32"/>
      <c r="L180" s="32"/>
      <c r="M180" s="33">
        <v>255.26</v>
      </c>
      <c r="N180" s="34">
        <v>0</v>
      </c>
      <c r="O180" s="35" t="s">
        <v>942</v>
      </c>
      <c r="P180" s="36"/>
      <c r="Q180" s="37"/>
      <c r="R180" s="38"/>
      <c r="S180" s="39"/>
      <c r="T180" s="39"/>
      <c r="U180" s="39"/>
      <c r="V180" s="40">
        <v>6</v>
      </c>
      <c r="W180" s="41">
        <f t="shared" si="26"/>
        <v>72</v>
      </c>
      <c r="X180" s="41">
        <v>0</v>
      </c>
      <c r="Y180" s="41">
        <f t="shared" si="27"/>
        <v>76</v>
      </c>
      <c r="Z180" s="41">
        <f t="shared" si="28"/>
        <v>0</v>
      </c>
      <c r="AA180" s="41">
        <f t="shared" si="29"/>
        <v>-4</v>
      </c>
      <c r="AB180" s="42">
        <f t="shared" si="30"/>
        <v>0</v>
      </c>
      <c r="AC180" s="42">
        <v>0</v>
      </c>
      <c r="AD180" s="43">
        <v>255.26</v>
      </c>
      <c r="AE180" s="42">
        <f t="shared" si="31"/>
        <v>0</v>
      </c>
      <c r="AF180" s="44">
        <v>255.26</v>
      </c>
      <c r="AG180" s="41">
        <v>0</v>
      </c>
      <c r="AH180" s="44">
        <v>0</v>
      </c>
      <c r="AI180" s="44">
        <f t="shared" si="32"/>
        <v>0</v>
      </c>
      <c r="AJ180" s="44">
        <f t="shared" si="33"/>
        <v>255.26</v>
      </c>
      <c r="AK180" s="44">
        <f t="shared" si="25"/>
        <v>0</v>
      </c>
      <c r="AL180" s="41" t="str">
        <f t="shared" si="34"/>
        <v>Nusidėvėjęs</v>
      </c>
      <c r="AM180" s="45" t="s">
        <v>944</v>
      </c>
      <c r="AN180" s="46">
        <f t="shared" si="35"/>
        <v>0</v>
      </c>
      <c r="AO180" s="47" t="s">
        <v>94</v>
      </c>
      <c r="AP180" s="47">
        <v>5</v>
      </c>
      <c r="AQ180" s="48">
        <f t="shared" si="36"/>
        <v>2012</v>
      </c>
      <c r="AR180" s="47"/>
      <c r="AS180" s="47"/>
      <c r="AT180" s="47"/>
    </row>
    <row r="181" spans="1:46" ht="15" customHeight="1" x14ac:dyDescent="0.25">
      <c r="A181" s="10"/>
      <c r="B181" s="26">
        <v>181</v>
      </c>
      <c r="C181" s="27" t="s">
        <v>432</v>
      </c>
      <c r="D181" s="28" t="s">
        <v>433</v>
      </c>
      <c r="E181" s="29" t="s">
        <v>277</v>
      </c>
      <c r="F181" s="27" t="s">
        <v>58</v>
      </c>
      <c r="G181" s="30">
        <v>41152</v>
      </c>
      <c r="H181" s="60"/>
      <c r="I181" s="32">
        <v>203.47</v>
      </c>
      <c r="J181" s="32"/>
      <c r="K181" s="32"/>
      <c r="L181" s="32"/>
      <c r="M181" s="33">
        <v>203.47</v>
      </c>
      <c r="N181" s="34">
        <v>74.586666666666645</v>
      </c>
      <c r="O181" s="35" t="s">
        <v>942</v>
      </c>
      <c r="P181" s="36"/>
      <c r="Q181" s="37"/>
      <c r="R181" s="38"/>
      <c r="S181" s="39"/>
      <c r="T181" s="39"/>
      <c r="U181" s="39"/>
      <c r="V181" s="40">
        <v>10</v>
      </c>
      <c r="W181" s="41">
        <f t="shared" si="26"/>
        <v>120</v>
      </c>
      <c r="X181" s="41">
        <v>0</v>
      </c>
      <c r="Y181" s="41">
        <f t="shared" si="27"/>
        <v>76</v>
      </c>
      <c r="Z181" s="41">
        <f t="shared" si="28"/>
        <v>12</v>
      </c>
      <c r="AA181" s="41">
        <f t="shared" si="29"/>
        <v>44</v>
      </c>
      <c r="AB181" s="42">
        <f t="shared" si="30"/>
        <v>1.6951515151515146</v>
      </c>
      <c r="AC181" s="42">
        <v>20.341818181818176</v>
      </c>
      <c r="AD181" s="43">
        <v>149.22515151515154</v>
      </c>
      <c r="AE181" s="42">
        <f t="shared" si="31"/>
        <v>54.244848484848461</v>
      </c>
      <c r="AF181" s="44">
        <v>169.56696969696972</v>
      </c>
      <c r="AG181" s="41">
        <v>0</v>
      </c>
      <c r="AH181" s="44">
        <v>0</v>
      </c>
      <c r="AI181" s="44">
        <f t="shared" si="32"/>
        <v>20.341818181818176</v>
      </c>
      <c r="AJ181" s="44">
        <f t="shared" si="33"/>
        <v>169.56696969696972</v>
      </c>
      <c r="AK181" s="44">
        <f t="shared" si="25"/>
        <v>33.903030303030278</v>
      </c>
      <c r="AL181" s="41" t="str">
        <f t="shared" si="34"/>
        <v/>
      </c>
      <c r="AM181" s="45" t="s">
        <v>944</v>
      </c>
      <c r="AN181" s="46">
        <f t="shared" si="35"/>
        <v>0</v>
      </c>
      <c r="AO181" s="47" t="s">
        <v>278</v>
      </c>
      <c r="AP181" s="47">
        <v>10</v>
      </c>
      <c r="AQ181" s="48">
        <f t="shared" si="36"/>
        <v>2012</v>
      </c>
      <c r="AR181" s="47"/>
      <c r="AS181" s="47"/>
      <c r="AT181" s="47"/>
    </row>
    <row r="182" spans="1:46" ht="15" customHeight="1" x14ac:dyDescent="0.25">
      <c r="A182" s="10"/>
      <c r="B182" s="26">
        <v>182</v>
      </c>
      <c r="C182" s="27" t="s">
        <v>434</v>
      </c>
      <c r="D182" s="28" t="s">
        <v>435</v>
      </c>
      <c r="E182" s="29" t="s">
        <v>277</v>
      </c>
      <c r="F182" s="27" t="s">
        <v>58</v>
      </c>
      <c r="G182" s="30">
        <v>41330</v>
      </c>
      <c r="H182" s="60"/>
      <c r="I182" s="32">
        <v>239.36</v>
      </c>
      <c r="J182" s="32"/>
      <c r="K182" s="32"/>
      <c r="L182" s="32"/>
      <c r="M182" s="33">
        <v>239.36</v>
      </c>
      <c r="N182" s="34">
        <v>99.710000000000008</v>
      </c>
      <c r="O182" s="35" t="s">
        <v>942</v>
      </c>
      <c r="P182" s="36"/>
      <c r="Q182" s="37"/>
      <c r="R182" s="38"/>
      <c r="S182" s="39"/>
      <c r="T182" s="39"/>
      <c r="U182" s="39"/>
      <c r="V182" s="40">
        <v>10</v>
      </c>
      <c r="W182" s="41">
        <f t="shared" si="26"/>
        <v>120</v>
      </c>
      <c r="X182" s="41">
        <v>0</v>
      </c>
      <c r="Y182" s="41">
        <f t="shared" si="27"/>
        <v>70</v>
      </c>
      <c r="Z182" s="41">
        <f t="shared" si="28"/>
        <v>12</v>
      </c>
      <c r="AA182" s="41">
        <f t="shared" si="29"/>
        <v>50</v>
      </c>
      <c r="AB182" s="42">
        <f t="shared" si="30"/>
        <v>1.9942000000000002</v>
      </c>
      <c r="AC182" s="42">
        <v>23.930400000000002</v>
      </c>
      <c r="AD182" s="43">
        <v>163.5804</v>
      </c>
      <c r="AE182" s="42">
        <f t="shared" si="31"/>
        <v>75.779600000000016</v>
      </c>
      <c r="AF182" s="44">
        <v>187.51079999999999</v>
      </c>
      <c r="AG182" s="41">
        <v>0</v>
      </c>
      <c r="AH182" s="44">
        <v>0</v>
      </c>
      <c r="AI182" s="44">
        <f t="shared" si="32"/>
        <v>23.930400000000002</v>
      </c>
      <c r="AJ182" s="44">
        <f t="shared" si="33"/>
        <v>187.51079999999999</v>
      </c>
      <c r="AK182" s="44">
        <f t="shared" si="25"/>
        <v>51.849200000000025</v>
      </c>
      <c r="AL182" s="41" t="str">
        <f t="shared" si="34"/>
        <v/>
      </c>
      <c r="AM182" s="45" t="s">
        <v>944</v>
      </c>
      <c r="AN182" s="46">
        <f t="shared" si="35"/>
        <v>0</v>
      </c>
      <c r="AO182" s="47" t="s">
        <v>278</v>
      </c>
      <c r="AP182" s="47">
        <v>10</v>
      </c>
      <c r="AQ182" s="48">
        <f t="shared" si="36"/>
        <v>2013</v>
      </c>
      <c r="AR182" s="47"/>
      <c r="AS182" s="47"/>
      <c r="AT182" s="47"/>
    </row>
    <row r="183" spans="1:46" ht="15" customHeight="1" x14ac:dyDescent="0.25">
      <c r="A183" s="10"/>
      <c r="B183" s="26">
        <v>183</v>
      </c>
      <c r="C183" s="27" t="s">
        <v>436</v>
      </c>
      <c r="D183" s="28" t="s">
        <v>437</v>
      </c>
      <c r="E183" s="29" t="s">
        <v>128</v>
      </c>
      <c r="F183" s="27" t="s">
        <v>58</v>
      </c>
      <c r="G183" s="30">
        <v>41432</v>
      </c>
      <c r="H183" s="60"/>
      <c r="I183" s="32">
        <v>275.02</v>
      </c>
      <c r="J183" s="32"/>
      <c r="K183" s="32"/>
      <c r="L183" s="32"/>
      <c r="M183" s="61">
        <v>275.02</v>
      </c>
      <c r="N183" s="34">
        <v>0</v>
      </c>
      <c r="O183" s="35" t="s">
        <v>942</v>
      </c>
      <c r="P183" s="36"/>
      <c r="Q183" s="37"/>
      <c r="R183" s="38"/>
      <c r="S183" s="39"/>
      <c r="T183" s="39"/>
      <c r="U183" s="39"/>
      <c r="V183" s="40">
        <v>6</v>
      </c>
      <c r="W183" s="41">
        <f t="shared" si="26"/>
        <v>72</v>
      </c>
      <c r="X183" s="41">
        <v>0</v>
      </c>
      <c r="Y183" s="41">
        <f t="shared" si="27"/>
        <v>66</v>
      </c>
      <c r="Z183" s="41">
        <f t="shared" si="28"/>
        <v>6</v>
      </c>
      <c r="AA183" s="41">
        <f t="shared" si="29"/>
        <v>6</v>
      </c>
      <c r="AB183" s="42">
        <f t="shared" si="30"/>
        <v>0</v>
      </c>
      <c r="AC183" s="42">
        <v>0</v>
      </c>
      <c r="AD183" s="43">
        <v>275.02</v>
      </c>
      <c r="AE183" s="42">
        <f t="shared" si="31"/>
        <v>0</v>
      </c>
      <c r="AF183" s="44">
        <v>275.02</v>
      </c>
      <c r="AG183" s="41">
        <v>0</v>
      </c>
      <c r="AH183" s="44">
        <v>0</v>
      </c>
      <c r="AI183" s="44">
        <f t="shared" si="32"/>
        <v>0</v>
      </c>
      <c r="AJ183" s="44">
        <f t="shared" si="33"/>
        <v>275.02</v>
      </c>
      <c r="AK183" s="44">
        <f t="shared" si="25"/>
        <v>0</v>
      </c>
      <c r="AL183" s="41" t="str">
        <f t="shared" si="34"/>
        <v>Nusidėvėjęs</v>
      </c>
      <c r="AM183" s="45" t="s">
        <v>944</v>
      </c>
      <c r="AN183" s="46">
        <f t="shared" si="35"/>
        <v>0</v>
      </c>
      <c r="AO183" s="47" t="s">
        <v>94</v>
      </c>
      <c r="AP183" s="47">
        <v>5</v>
      </c>
      <c r="AQ183" s="48">
        <f t="shared" si="36"/>
        <v>2013</v>
      </c>
      <c r="AR183" s="47"/>
      <c r="AS183" s="47"/>
      <c r="AT183" s="47"/>
    </row>
    <row r="184" spans="1:46" ht="15" customHeight="1" x14ac:dyDescent="0.25">
      <c r="A184" s="10"/>
      <c r="B184" s="26">
        <v>184</v>
      </c>
      <c r="C184" s="27" t="s">
        <v>438</v>
      </c>
      <c r="D184" s="28" t="s">
        <v>439</v>
      </c>
      <c r="E184" s="29" t="s">
        <v>128</v>
      </c>
      <c r="F184" s="27" t="s">
        <v>58</v>
      </c>
      <c r="G184" s="30">
        <v>41436</v>
      </c>
      <c r="H184" s="60"/>
      <c r="I184" s="32">
        <v>434.42</v>
      </c>
      <c r="J184" s="32"/>
      <c r="K184" s="32"/>
      <c r="L184" s="32"/>
      <c r="M184" s="61">
        <v>434.42</v>
      </c>
      <c r="N184" s="34">
        <v>0</v>
      </c>
      <c r="O184" s="35" t="s">
        <v>942</v>
      </c>
      <c r="P184" s="36"/>
      <c r="Q184" s="37"/>
      <c r="R184" s="38"/>
      <c r="S184" s="39"/>
      <c r="T184" s="39"/>
      <c r="U184" s="39"/>
      <c r="V184" s="40">
        <v>6</v>
      </c>
      <c r="W184" s="41">
        <f t="shared" si="26"/>
        <v>72</v>
      </c>
      <c r="X184" s="41">
        <v>0</v>
      </c>
      <c r="Y184" s="41">
        <f t="shared" si="27"/>
        <v>66</v>
      </c>
      <c r="Z184" s="41">
        <f t="shared" si="28"/>
        <v>6</v>
      </c>
      <c r="AA184" s="41">
        <f t="shared" si="29"/>
        <v>6</v>
      </c>
      <c r="AB184" s="42">
        <f t="shared" si="30"/>
        <v>0</v>
      </c>
      <c r="AC184" s="42">
        <v>0</v>
      </c>
      <c r="AD184" s="43">
        <v>434.42</v>
      </c>
      <c r="AE184" s="42">
        <f t="shared" si="31"/>
        <v>0</v>
      </c>
      <c r="AF184" s="44">
        <v>434.42</v>
      </c>
      <c r="AG184" s="41">
        <v>0</v>
      </c>
      <c r="AH184" s="44">
        <v>0</v>
      </c>
      <c r="AI184" s="44">
        <f t="shared" si="32"/>
        <v>0</v>
      </c>
      <c r="AJ184" s="44">
        <f t="shared" si="33"/>
        <v>434.42</v>
      </c>
      <c r="AK184" s="44">
        <f t="shared" si="25"/>
        <v>0</v>
      </c>
      <c r="AL184" s="41" t="str">
        <f t="shared" si="34"/>
        <v>Nusidėvėjęs</v>
      </c>
      <c r="AM184" s="45" t="s">
        <v>944</v>
      </c>
      <c r="AN184" s="46">
        <f t="shared" si="35"/>
        <v>0</v>
      </c>
      <c r="AO184" s="47" t="s">
        <v>94</v>
      </c>
      <c r="AP184" s="47">
        <v>5</v>
      </c>
      <c r="AQ184" s="48">
        <f t="shared" si="36"/>
        <v>2013</v>
      </c>
      <c r="AR184" s="47"/>
      <c r="AS184" s="47"/>
      <c r="AT184" s="47"/>
    </row>
    <row r="185" spans="1:46" ht="15" customHeight="1" x14ac:dyDescent="0.25">
      <c r="A185" s="10"/>
      <c r="B185" s="26">
        <v>185</v>
      </c>
      <c r="C185" s="27" t="s">
        <v>440</v>
      </c>
      <c r="D185" s="28" t="s">
        <v>441</v>
      </c>
      <c r="E185" s="29" t="s">
        <v>128</v>
      </c>
      <c r="F185" s="27" t="s">
        <v>58</v>
      </c>
      <c r="G185" s="30">
        <v>41444</v>
      </c>
      <c r="H185" s="31"/>
      <c r="I185" s="32">
        <v>360.47</v>
      </c>
      <c r="J185" s="32"/>
      <c r="K185" s="32"/>
      <c r="L185" s="32"/>
      <c r="M185" s="33">
        <v>360.47</v>
      </c>
      <c r="N185" s="34">
        <v>0</v>
      </c>
      <c r="O185" s="35" t="s">
        <v>942</v>
      </c>
      <c r="P185" s="36"/>
      <c r="Q185" s="37"/>
      <c r="R185" s="38"/>
      <c r="S185" s="39"/>
      <c r="T185" s="39"/>
      <c r="U185" s="39"/>
      <c r="V185" s="40">
        <v>6</v>
      </c>
      <c r="W185" s="41">
        <f t="shared" si="26"/>
        <v>72</v>
      </c>
      <c r="X185" s="41">
        <v>0</v>
      </c>
      <c r="Y185" s="41">
        <f t="shared" si="27"/>
        <v>66</v>
      </c>
      <c r="Z185" s="41">
        <f t="shared" si="28"/>
        <v>6</v>
      </c>
      <c r="AA185" s="41">
        <f t="shared" si="29"/>
        <v>6</v>
      </c>
      <c r="AB185" s="42">
        <f t="shared" si="30"/>
        <v>0</v>
      </c>
      <c r="AC185" s="42">
        <v>0</v>
      </c>
      <c r="AD185" s="43">
        <v>360.47</v>
      </c>
      <c r="AE185" s="42">
        <f t="shared" si="31"/>
        <v>0</v>
      </c>
      <c r="AF185" s="44">
        <v>360.47</v>
      </c>
      <c r="AG185" s="41">
        <v>0</v>
      </c>
      <c r="AH185" s="44">
        <v>0</v>
      </c>
      <c r="AI185" s="44">
        <f t="shared" si="32"/>
        <v>0</v>
      </c>
      <c r="AJ185" s="44">
        <f t="shared" si="33"/>
        <v>360.47</v>
      </c>
      <c r="AK185" s="44">
        <f t="shared" si="25"/>
        <v>0</v>
      </c>
      <c r="AL185" s="41" t="str">
        <f t="shared" si="34"/>
        <v>Nusidėvėjęs</v>
      </c>
      <c r="AM185" s="45" t="s">
        <v>944</v>
      </c>
      <c r="AN185" s="46">
        <f t="shared" si="35"/>
        <v>0</v>
      </c>
      <c r="AO185" s="47" t="s">
        <v>94</v>
      </c>
      <c r="AP185" s="47">
        <v>5</v>
      </c>
      <c r="AQ185" s="48">
        <f t="shared" si="36"/>
        <v>2013</v>
      </c>
      <c r="AR185" s="47"/>
      <c r="AS185" s="47"/>
      <c r="AT185" s="47"/>
    </row>
    <row r="186" spans="1:46" ht="15" customHeight="1" x14ac:dyDescent="0.25">
      <c r="A186" s="10"/>
      <c r="B186" s="26">
        <v>186</v>
      </c>
      <c r="C186" s="27" t="s">
        <v>442</v>
      </c>
      <c r="D186" s="28" t="s">
        <v>443</v>
      </c>
      <c r="E186" s="29" t="s">
        <v>277</v>
      </c>
      <c r="F186" s="27" t="s">
        <v>58</v>
      </c>
      <c r="G186" s="30">
        <v>41485</v>
      </c>
      <c r="H186" s="60"/>
      <c r="I186" s="32">
        <v>542.62</v>
      </c>
      <c r="J186" s="32"/>
      <c r="K186" s="32"/>
      <c r="L186" s="32"/>
      <c r="M186" s="61">
        <v>542.62</v>
      </c>
      <c r="N186" s="34">
        <v>248.71166666666664</v>
      </c>
      <c r="O186" s="35" t="s">
        <v>942</v>
      </c>
      <c r="P186" s="36"/>
      <c r="Q186" s="37"/>
      <c r="R186" s="38"/>
      <c r="S186" s="39"/>
      <c r="T186" s="39"/>
      <c r="U186" s="39"/>
      <c r="V186" s="40">
        <v>10</v>
      </c>
      <c r="W186" s="41">
        <f t="shared" si="26"/>
        <v>120</v>
      </c>
      <c r="X186" s="41">
        <v>0</v>
      </c>
      <c r="Y186" s="41">
        <f t="shared" si="27"/>
        <v>65</v>
      </c>
      <c r="Z186" s="41">
        <f t="shared" si="28"/>
        <v>12</v>
      </c>
      <c r="AA186" s="41">
        <f t="shared" si="29"/>
        <v>55</v>
      </c>
      <c r="AB186" s="42">
        <f t="shared" si="30"/>
        <v>4.5220303030303031</v>
      </c>
      <c r="AC186" s="42">
        <v>54.26436363636364</v>
      </c>
      <c r="AD186" s="43">
        <v>348.17269696969697</v>
      </c>
      <c r="AE186" s="42">
        <f t="shared" si="31"/>
        <v>194.44730303030303</v>
      </c>
      <c r="AF186" s="44">
        <v>402.43706060606064</v>
      </c>
      <c r="AG186" s="41">
        <v>0</v>
      </c>
      <c r="AH186" s="44">
        <v>0</v>
      </c>
      <c r="AI186" s="44">
        <f t="shared" si="32"/>
        <v>54.26436363636364</v>
      </c>
      <c r="AJ186" s="44">
        <f t="shared" si="33"/>
        <v>402.43706060606064</v>
      </c>
      <c r="AK186" s="44">
        <f t="shared" si="25"/>
        <v>140.18293939393936</v>
      </c>
      <c r="AL186" s="41" t="str">
        <f t="shared" si="34"/>
        <v/>
      </c>
      <c r="AM186" s="45" t="s">
        <v>944</v>
      </c>
      <c r="AN186" s="46">
        <f t="shared" si="35"/>
        <v>0</v>
      </c>
      <c r="AO186" s="47" t="s">
        <v>278</v>
      </c>
      <c r="AP186" s="47">
        <v>10</v>
      </c>
      <c r="AQ186" s="48">
        <f t="shared" si="36"/>
        <v>2013</v>
      </c>
      <c r="AR186" s="47"/>
      <c r="AS186" s="47"/>
      <c r="AT186" s="47"/>
    </row>
    <row r="187" spans="1:46" ht="15" customHeight="1" x14ac:dyDescent="0.25">
      <c r="A187" s="10"/>
      <c r="B187" s="26">
        <v>187</v>
      </c>
      <c r="C187" s="27" t="s">
        <v>444</v>
      </c>
      <c r="D187" s="28" t="s">
        <v>445</v>
      </c>
      <c r="E187" s="29" t="s">
        <v>128</v>
      </c>
      <c r="F187" s="27" t="s">
        <v>73</v>
      </c>
      <c r="G187" s="30">
        <v>41507</v>
      </c>
      <c r="H187" s="60"/>
      <c r="I187" s="32">
        <v>1196.78</v>
      </c>
      <c r="J187" s="32"/>
      <c r="K187" s="32"/>
      <c r="L187" s="32"/>
      <c r="M187" s="61">
        <v>1196.78</v>
      </c>
      <c r="N187" s="34">
        <v>0</v>
      </c>
      <c r="O187" s="35" t="s">
        <v>942</v>
      </c>
      <c r="P187" s="36"/>
      <c r="Q187" s="37"/>
      <c r="R187" s="38"/>
      <c r="S187" s="39"/>
      <c r="T187" s="39"/>
      <c r="U187" s="39"/>
      <c r="V187" s="40">
        <v>6</v>
      </c>
      <c r="W187" s="41">
        <f t="shared" si="26"/>
        <v>72</v>
      </c>
      <c r="X187" s="41">
        <v>0</v>
      </c>
      <c r="Y187" s="41">
        <f t="shared" si="27"/>
        <v>64</v>
      </c>
      <c r="Z187" s="41">
        <f t="shared" si="28"/>
        <v>8</v>
      </c>
      <c r="AA187" s="41">
        <f t="shared" si="29"/>
        <v>8</v>
      </c>
      <c r="AB187" s="42">
        <f t="shared" si="30"/>
        <v>0</v>
      </c>
      <c r="AC187" s="42">
        <v>0</v>
      </c>
      <c r="AD187" s="43">
        <v>1196.78</v>
      </c>
      <c r="AE187" s="42">
        <f t="shared" si="31"/>
        <v>0</v>
      </c>
      <c r="AF187" s="44">
        <v>1196.78</v>
      </c>
      <c r="AG187" s="41">
        <v>0</v>
      </c>
      <c r="AH187" s="44">
        <v>0</v>
      </c>
      <c r="AI187" s="44">
        <f t="shared" si="32"/>
        <v>0</v>
      </c>
      <c r="AJ187" s="44">
        <f t="shared" si="33"/>
        <v>1196.78</v>
      </c>
      <c r="AK187" s="44">
        <f t="shared" si="25"/>
        <v>0</v>
      </c>
      <c r="AL187" s="41" t="str">
        <f t="shared" si="34"/>
        <v>Nusidėvėjęs</v>
      </c>
      <c r="AM187" s="45" t="s">
        <v>943</v>
      </c>
      <c r="AN187" s="46">
        <f t="shared" si="35"/>
        <v>0</v>
      </c>
      <c r="AO187" s="47" t="s">
        <v>94</v>
      </c>
      <c r="AP187" s="47">
        <v>5</v>
      </c>
      <c r="AQ187" s="48">
        <f t="shared" si="36"/>
        <v>2013</v>
      </c>
      <c r="AR187" s="47"/>
      <c r="AS187" s="47"/>
      <c r="AT187" s="47"/>
    </row>
    <row r="188" spans="1:46" ht="15" customHeight="1" x14ac:dyDescent="0.25">
      <c r="A188" s="10"/>
      <c r="B188" s="26">
        <v>188</v>
      </c>
      <c r="C188" s="27" t="s">
        <v>446</v>
      </c>
      <c r="D188" s="28" t="s">
        <v>447</v>
      </c>
      <c r="E188" s="29" t="s">
        <v>128</v>
      </c>
      <c r="F188" s="27" t="s">
        <v>73</v>
      </c>
      <c r="G188" s="30">
        <v>41520</v>
      </c>
      <c r="H188" s="60"/>
      <c r="I188" s="32">
        <v>1196.78</v>
      </c>
      <c r="J188" s="32"/>
      <c r="K188" s="32"/>
      <c r="L188" s="32"/>
      <c r="M188" s="61">
        <v>1196.78</v>
      </c>
      <c r="N188" s="34">
        <v>0</v>
      </c>
      <c r="O188" s="35" t="s">
        <v>942</v>
      </c>
      <c r="P188" s="36"/>
      <c r="Q188" s="37"/>
      <c r="R188" s="38"/>
      <c r="S188" s="39"/>
      <c r="T188" s="39"/>
      <c r="U188" s="39"/>
      <c r="V188" s="40">
        <v>6</v>
      </c>
      <c r="W188" s="41">
        <f t="shared" si="26"/>
        <v>72</v>
      </c>
      <c r="X188" s="41">
        <v>0</v>
      </c>
      <c r="Y188" s="41">
        <f t="shared" si="27"/>
        <v>63</v>
      </c>
      <c r="Z188" s="41">
        <f t="shared" si="28"/>
        <v>9</v>
      </c>
      <c r="AA188" s="41">
        <f t="shared" si="29"/>
        <v>9</v>
      </c>
      <c r="AB188" s="42">
        <f t="shared" si="30"/>
        <v>0</v>
      </c>
      <c r="AC188" s="42">
        <v>0</v>
      </c>
      <c r="AD188" s="43">
        <v>1196.78</v>
      </c>
      <c r="AE188" s="42">
        <f t="shared" si="31"/>
        <v>0</v>
      </c>
      <c r="AF188" s="44">
        <v>1196.78</v>
      </c>
      <c r="AG188" s="41">
        <v>0</v>
      </c>
      <c r="AH188" s="44">
        <v>0</v>
      </c>
      <c r="AI188" s="44">
        <f t="shared" si="32"/>
        <v>0</v>
      </c>
      <c r="AJ188" s="44">
        <f t="shared" si="33"/>
        <v>1196.78</v>
      </c>
      <c r="AK188" s="44">
        <f t="shared" si="25"/>
        <v>0</v>
      </c>
      <c r="AL188" s="41" t="str">
        <f t="shared" si="34"/>
        <v>Nusidėvėjęs</v>
      </c>
      <c r="AM188" s="45" t="s">
        <v>943</v>
      </c>
      <c r="AN188" s="46">
        <f t="shared" si="35"/>
        <v>0</v>
      </c>
      <c r="AO188" s="47" t="s">
        <v>94</v>
      </c>
      <c r="AP188" s="47">
        <v>5</v>
      </c>
      <c r="AQ188" s="48">
        <f t="shared" si="36"/>
        <v>2013</v>
      </c>
      <c r="AR188" s="47"/>
      <c r="AS188" s="47"/>
      <c r="AT188" s="47"/>
    </row>
    <row r="189" spans="1:46" ht="15" customHeight="1" x14ac:dyDescent="0.25">
      <c r="A189" s="10"/>
      <c r="B189" s="26">
        <v>189</v>
      </c>
      <c r="C189" s="27" t="s">
        <v>448</v>
      </c>
      <c r="D189" s="28" t="s">
        <v>449</v>
      </c>
      <c r="E189" s="29" t="s">
        <v>128</v>
      </c>
      <c r="F189" s="27" t="s">
        <v>73</v>
      </c>
      <c r="G189" s="30">
        <v>41500</v>
      </c>
      <c r="H189" s="60"/>
      <c r="I189" s="32">
        <v>477.87</v>
      </c>
      <c r="J189" s="32"/>
      <c r="K189" s="32"/>
      <c r="L189" s="32"/>
      <c r="M189" s="61">
        <v>477.87</v>
      </c>
      <c r="N189" s="34">
        <v>0</v>
      </c>
      <c r="O189" s="35" t="s">
        <v>942</v>
      </c>
      <c r="P189" s="36"/>
      <c r="Q189" s="37"/>
      <c r="R189" s="38"/>
      <c r="S189" s="39"/>
      <c r="T189" s="39"/>
      <c r="U189" s="39"/>
      <c r="V189" s="40">
        <v>6</v>
      </c>
      <c r="W189" s="41">
        <f t="shared" si="26"/>
        <v>72</v>
      </c>
      <c r="X189" s="41">
        <v>0</v>
      </c>
      <c r="Y189" s="41">
        <f t="shared" si="27"/>
        <v>64</v>
      </c>
      <c r="Z189" s="41">
        <f t="shared" si="28"/>
        <v>8</v>
      </c>
      <c r="AA189" s="41">
        <f t="shared" si="29"/>
        <v>8</v>
      </c>
      <c r="AB189" s="42">
        <f t="shared" si="30"/>
        <v>0</v>
      </c>
      <c r="AC189" s="42">
        <v>0</v>
      </c>
      <c r="AD189" s="43">
        <v>477.87</v>
      </c>
      <c r="AE189" s="42">
        <f t="shared" si="31"/>
        <v>0</v>
      </c>
      <c r="AF189" s="44">
        <v>477.87</v>
      </c>
      <c r="AG189" s="41">
        <v>0</v>
      </c>
      <c r="AH189" s="44">
        <v>0</v>
      </c>
      <c r="AI189" s="44">
        <f t="shared" si="32"/>
        <v>0</v>
      </c>
      <c r="AJ189" s="44">
        <f t="shared" si="33"/>
        <v>477.87</v>
      </c>
      <c r="AK189" s="44">
        <f t="shared" si="25"/>
        <v>0</v>
      </c>
      <c r="AL189" s="41" t="str">
        <f t="shared" si="34"/>
        <v>Nusidėvėjęs</v>
      </c>
      <c r="AM189" s="45" t="s">
        <v>943</v>
      </c>
      <c r="AN189" s="46">
        <f t="shared" si="35"/>
        <v>0</v>
      </c>
      <c r="AO189" s="47" t="s">
        <v>94</v>
      </c>
      <c r="AP189" s="47">
        <v>5</v>
      </c>
      <c r="AQ189" s="48">
        <f t="shared" si="36"/>
        <v>2013</v>
      </c>
      <c r="AR189" s="47"/>
      <c r="AS189" s="47"/>
      <c r="AT189" s="47"/>
    </row>
    <row r="190" spans="1:46" ht="15" customHeight="1" x14ac:dyDescent="0.25">
      <c r="A190" s="10"/>
      <c r="B190" s="26">
        <v>190</v>
      </c>
      <c r="C190" s="27" t="s">
        <v>450</v>
      </c>
      <c r="D190" s="28" t="s">
        <v>451</v>
      </c>
      <c r="E190" s="29" t="s">
        <v>128</v>
      </c>
      <c r="F190" s="27" t="s">
        <v>73</v>
      </c>
      <c r="G190" s="30">
        <v>41534</v>
      </c>
      <c r="H190" s="60"/>
      <c r="I190" s="32">
        <v>322.06</v>
      </c>
      <c r="J190" s="32"/>
      <c r="K190" s="32"/>
      <c r="L190" s="32"/>
      <c r="M190" s="61">
        <v>322.06</v>
      </c>
      <c r="N190" s="34">
        <v>0</v>
      </c>
      <c r="O190" s="35" t="s">
        <v>942</v>
      </c>
      <c r="P190" s="36"/>
      <c r="Q190" s="37"/>
      <c r="R190" s="38"/>
      <c r="S190" s="39"/>
      <c r="T190" s="39"/>
      <c r="U190" s="39"/>
      <c r="V190" s="40">
        <v>6</v>
      </c>
      <c r="W190" s="41">
        <f t="shared" si="26"/>
        <v>72</v>
      </c>
      <c r="X190" s="41">
        <v>0</v>
      </c>
      <c r="Y190" s="41">
        <f t="shared" si="27"/>
        <v>63</v>
      </c>
      <c r="Z190" s="41">
        <f t="shared" si="28"/>
        <v>9</v>
      </c>
      <c r="AA190" s="41">
        <f t="shared" si="29"/>
        <v>9</v>
      </c>
      <c r="AB190" s="42">
        <f t="shared" si="30"/>
        <v>0</v>
      </c>
      <c r="AC190" s="42">
        <v>0</v>
      </c>
      <c r="AD190" s="43">
        <v>322.06</v>
      </c>
      <c r="AE190" s="42">
        <f t="shared" si="31"/>
        <v>0</v>
      </c>
      <c r="AF190" s="44">
        <v>322.06</v>
      </c>
      <c r="AG190" s="41">
        <v>0</v>
      </c>
      <c r="AH190" s="44">
        <v>0</v>
      </c>
      <c r="AI190" s="44">
        <f t="shared" si="32"/>
        <v>0</v>
      </c>
      <c r="AJ190" s="44">
        <f t="shared" si="33"/>
        <v>322.06</v>
      </c>
      <c r="AK190" s="44">
        <f t="shared" si="25"/>
        <v>0</v>
      </c>
      <c r="AL190" s="41" t="str">
        <f t="shared" si="34"/>
        <v>Nusidėvėjęs</v>
      </c>
      <c r="AM190" s="45" t="s">
        <v>943</v>
      </c>
      <c r="AN190" s="46">
        <f t="shared" si="35"/>
        <v>0</v>
      </c>
      <c r="AO190" s="47" t="s">
        <v>94</v>
      </c>
      <c r="AP190" s="47">
        <v>5</v>
      </c>
      <c r="AQ190" s="48">
        <f t="shared" si="36"/>
        <v>2013</v>
      </c>
      <c r="AR190" s="47"/>
      <c r="AS190" s="47"/>
      <c r="AT190" s="47"/>
    </row>
    <row r="191" spans="1:46" ht="15" customHeight="1" x14ac:dyDescent="0.25">
      <c r="A191" s="10"/>
      <c r="B191" s="26">
        <v>191</v>
      </c>
      <c r="C191" s="27" t="s">
        <v>452</v>
      </c>
      <c r="D191" s="28" t="s">
        <v>453</v>
      </c>
      <c r="E191" s="29" t="s">
        <v>128</v>
      </c>
      <c r="F191" s="27" t="s">
        <v>73</v>
      </c>
      <c r="G191" s="30">
        <v>41576</v>
      </c>
      <c r="H191" s="60"/>
      <c r="I191" s="32">
        <v>324.66000000000003</v>
      </c>
      <c r="J191" s="32"/>
      <c r="K191" s="32"/>
      <c r="L191" s="32"/>
      <c r="M191" s="61">
        <v>324.66000000000003</v>
      </c>
      <c r="N191" s="34">
        <v>0</v>
      </c>
      <c r="O191" s="35" t="s">
        <v>942</v>
      </c>
      <c r="P191" s="36"/>
      <c r="Q191" s="37"/>
      <c r="R191" s="38"/>
      <c r="S191" s="39"/>
      <c r="T191" s="39"/>
      <c r="U191" s="39"/>
      <c r="V191" s="40">
        <v>6</v>
      </c>
      <c r="W191" s="41">
        <f t="shared" si="26"/>
        <v>72</v>
      </c>
      <c r="X191" s="41">
        <v>0</v>
      </c>
      <c r="Y191" s="41">
        <f t="shared" si="27"/>
        <v>62</v>
      </c>
      <c r="Z191" s="41">
        <f t="shared" si="28"/>
        <v>10</v>
      </c>
      <c r="AA191" s="41">
        <f t="shared" si="29"/>
        <v>10</v>
      </c>
      <c r="AB191" s="42">
        <f t="shared" si="30"/>
        <v>0</v>
      </c>
      <c r="AC191" s="42">
        <v>0</v>
      </c>
      <c r="AD191" s="43">
        <v>324.66000000000003</v>
      </c>
      <c r="AE191" s="42">
        <f t="shared" si="31"/>
        <v>0</v>
      </c>
      <c r="AF191" s="44">
        <v>324.66000000000003</v>
      </c>
      <c r="AG191" s="41">
        <v>0</v>
      </c>
      <c r="AH191" s="44">
        <v>0</v>
      </c>
      <c r="AI191" s="44">
        <f t="shared" si="32"/>
        <v>0</v>
      </c>
      <c r="AJ191" s="44">
        <f t="shared" si="33"/>
        <v>324.66000000000003</v>
      </c>
      <c r="AK191" s="44">
        <f t="shared" si="25"/>
        <v>0</v>
      </c>
      <c r="AL191" s="41" t="str">
        <f t="shared" si="34"/>
        <v>Nusidėvėjęs</v>
      </c>
      <c r="AM191" s="45" t="s">
        <v>943</v>
      </c>
      <c r="AN191" s="46">
        <f t="shared" si="35"/>
        <v>0</v>
      </c>
      <c r="AO191" s="47" t="s">
        <v>94</v>
      </c>
      <c r="AP191" s="47">
        <v>5</v>
      </c>
      <c r="AQ191" s="48">
        <f t="shared" si="36"/>
        <v>2013</v>
      </c>
      <c r="AR191" s="47"/>
      <c r="AS191" s="47"/>
      <c r="AT191" s="47"/>
    </row>
    <row r="192" spans="1:46" ht="15" customHeight="1" x14ac:dyDescent="0.25">
      <c r="A192" s="10"/>
      <c r="B192" s="26">
        <v>192</v>
      </c>
      <c r="C192" s="27" t="s">
        <v>454</v>
      </c>
      <c r="D192" s="28" t="s">
        <v>455</v>
      </c>
      <c r="E192" s="29" t="s">
        <v>128</v>
      </c>
      <c r="F192" s="27" t="s">
        <v>58</v>
      </c>
      <c r="G192" s="30">
        <v>41605</v>
      </c>
      <c r="H192" s="60"/>
      <c r="I192" s="32">
        <v>485.89</v>
      </c>
      <c r="J192" s="32"/>
      <c r="K192" s="32"/>
      <c r="L192" s="32"/>
      <c r="M192" s="61">
        <v>485.89</v>
      </c>
      <c r="N192" s="34">
        <v>0</v>
      </c>
      <c r="O192" s="35" t="s">
        <v>942</v>
      </c>
      <c r="P192" s="36"/>
      <c r="Q192" s="37"/>
      <c r="R192" s="38"/>
      <c r="S192" s="39"/>
      <c r="T192" s="39"/>
      <c r="U192" s="39"/>
      <c r="V192" s="40">
        <v>6</v>
      </c>
      <c r="W192" s="41">
        <f t="shared" si="26"/>
        <v>72</v>
      </c>
      <c r="X192" s="41">
        <v>0</v>
      </c>
      <c r="Y192" s="41">
        <f t="shared" si="27"/>
        <v>61</v>
      </c>
      <c r="Z192" s="41">
        <f t="shared" si="28"/>
        <v>11</v>
      </c>
      <c r="AA192" s="41">
        <f t="shared" si="29"/>
        <v>11</v>
      </c>
      <c r="AB192" s="42">
        <f t="shared" si="30"/>
        <v>0</v>
      </c>
      <c r="AC192" s="42">
        <v>0</v>
      </c>
      <c r="AD192" s="43">
        <v>485.89</v>
      </c>
      <c r="AE192" s="42">
        <f t="shared" si="31"/>
        <v>0</v>
      </c>
      <c r="AF192" s="44">
        <v>485.89</v>
      </c>
      <c r="AG192" s="41">
        <v>0</v>
      </c>
      <c r="AH192" s="44">
        <v>0</v>
      </c>
      <c r="AI192" s="44">
        <f t="shared" si="32"/>
        <v>0</v>
      </c>
      <c r="AJ192" s="44">
        <f t="shared" si="33"/>
        <v>485.89</v>
      </c>
      <c r="AK192" s="44">
        <f t="shared" si="25"/>
        <v>0</v>
      </c>
      <c r="AL192" s="41" t="str">
        <f t="shared" si="34"/>
        <v>Nusidėvėjęs</v>
      </c>
      <c r="AM192" s="45" t="s">
        <v>944</v>
      </c>
      <c r="AN192" s="46">
        <f t="shared" si="35"/>
        <v>0</v>
      </c>
      <c r="AO192" s="47" t="s">
        <v>94</v>
      </c>
      <c r="AP192" s="47">
        <v>5</v>
      </c>
      <c r="AQ192" s="48">
        <f t="shared" si="36"/>
        <v>2013</v>
      </c>
      <c r="AR192" s="47"/>
      <c r="AS192" s="47"/>
      <c r="AT192" s="47"/>
    </row>
    <row r="193" spans="1:46" ht="15" customHeight="1" x14ac:dyDescent="0.25">
      <c r="A193" s="10"/>
      <c r="B193" s="26">
        <v>193</v>
      </c>
      <c r="C193" s="27" t="s">
        <v>456</v>
      </c>
      <c r="D193" s="28" t="s">
        <v>457</v>
      </c>
      <c r="E193" s="29" t="s">
        <v>128</v>
      </c>
      <c r="F193" s="27" t="s">
        <v>73</v>
      </c>
      <c r="G193" s="30">
        <v>41620</v>
      </c>
      <c r="H193" s="60"/>
      <c r="I193" s="32">
        <v>318.58</v>
      </c>
      <c r="J193" s="32"/>
      <c r="K193" s="32"/>
      <c r="L193" s="32"/>
      <c r="M193" s="61">
        <v>318.58</v>
      </c>
      <c r="N193" s="34">
        <v>0</v>
      </c>
      <c r="O193" s="35" t="s">
        <v>942</v>
      </c>
      <c r="P193" s="36"/>
      <c r="Q193" s="37"/>
      <c r="R193" s="38"/>
      <c r="S193" s="39"/>
      <c r="T193" s="39"/>
      <c r="U193" s="39"/>
      <c r="V193" s="40">
        <v>6</v>
      </c>
      <c r="W193" s="41">
        <f t="shared" si="26"/>
        <v>72</v>
      </c>
      <c r="X193" s="41">
        <v>0</v>
      </c>
      <c r="Y193" s="41">
        <f t="shared" si="27"/>
        <v>60</v>
      </c>
      <c r="Z193" s="41">
        <f t="shared" si="28"/>
        <v>12</v>
      </c>
      <c r="AA193" s="41">
        <f t="shared" si="29"/>
        <v>12</v>
      </c>
      <c r="AB193" s="42">
        <f t="shared" si="30"/>
        <v>0</v>
      </c>
      <c r="AC193" s="42">
        <v>0</v>
      </c>
      <c r="AD193" s="43">
        <v>318.58</v>
      </c>
      <c r="AE193" s="42">
        <f t="shared" si="31"/>
        <v>0</v>
      </c>
      <c r="AF193" s="44">
        <v>318.58</v>
      </c>
      <c r="AG193" s="41">
        <v>0</v>
      </c>
      <c r="AH193" s="44">
        <v>0</v>
      </c>
      <c r="AI193" s="44">
        <f t="shared" si="32"/>
        <v>0</v>
      </c>
      <c r="AJ193" s="44">
        <f t="shared" si="33"/>
        <v>318.58</v>
      </c>
      <c r="AK193" s="44">
        <f t="shared" si="25"/>
        <v>0</v>
      </c>
      <c r="AL193" s="41" t="str">
        <f t="shared" si="34"/>
        <v>Nusidėvėjęs</v>
      </c>
      <c r="AM193" s="45" t="s">
        <v>943</v>
      </c>
      <c r="AN193" s="46">
        <f t="shared" si="35"/>
        <v>0</v>
      </c>
      <c r="AO193" s="47" t="s">
        <v>94</v>
      </c>
      <c r="AP193" s="47">
        <v>5</v>
      </c>
      <c r="AQ193" s="48">
        <f t="shared" si="36"/>
        <v>2013</v>
      </c>
      <c r="AR193" s="47"/>
      <c r="AS193" s="47"/>
      <c r="AT193" s="47"/>
    </row>
    <row r="194" spans="1:46" ht="15" customHeight="1" x14ac:dyDescent="0.25">
      <c r="A194" s="10"/>
      <c r="B194" s="26">
        <v>194</v>
      </c>
      <c r="C194" s="27" t="s">
        <v>458</v>
      </c>
      <c r="D194" s="28" t="s">
        <v>459</v>
      </c>
      <c r="E194" s="29" t="s">
        <v>128</v>
      </c>
      <c r="F194" s="27" t="s">
        <v>58</v>
      </c>
      <c r="G194" s="30">
        <v>41648</v>
      </c>
      <c r="H194" s="60"/>
      <c r="I194" s="32">
        <v>340.84</v>
      </c>
      <c r="J194" s="32"/>
      <c r="K194" s="32"/>
      <c r="L194" s="32"/>
      <c r="M194" s="61">
        <v>340.84</v>
      </c>
      <c r="N194" s="34">
        <v>5.6708333333332916</v>
      </c>
      <c r="O194" s="35" t="s">
        <v>942</v>
      </c>
      <c r="P194" s="36"/>
      <c r="Q194" s="37"/>
      <c r="R194" s="38"/>
      <c r="S194" s="39"/>
      <c r="T194" s="39"/>
      <c r="U194" s="39"/>
      <c r="V194" s="40">
        <v>6</v>
      </c>
      <c r="W194" s="41">
        <f t="shared" si="26"/>
        <v>72</v>
      </c>
      <c r="X194" s="41">
        <v>0</v>
      </c>
      <c r="Y194" s="41">
        <f t="shared" si="27"/>
        <v>59</v>
      </c>
      <c r="Z194" s="41">
        <f t="shared" si="28"/>
        <v>12</v>
      </c>
      <c r="AA194" s="41">
        <f t="shared" si="29"/>
        <v>13</v>
      </c>
      <c r="AB194" s="42">
        <f t="shared" si="30"/>
        <v>0.4362179487179455</v>
      </c>
      <c r="AC194" s="42">
        <v>0.43621794871796737</v>
      </c>
      <c r="AD194" s="43">
        <v>340.40378205128201</v>
      </c>
      <c r="AE194" s="42">
        <f t="shared" si="31"/>
        <v>0.43621794871796737</v>
      </c>
      <c r="AF194" s="44">
        <v>340.84</v>
      </c>
      <c r="AG194" s="41">
        <v>0</v>
      </c>
      <c r="AH194" s="44">
        <v>0</v>
      </c>
      <c r="AI194" s="44">
        <f t="shared" si="32"/>
        <v>0.43621794871796737</v>
      </c>
      <c r="AJ194" s="44">
        <f t="shared" si="33"/>
        <v>340.84</v>
      </c>
      <c r="AK194" s="44">
        <f t="shared" si="25"/>
        <v>0</v>
      </c>
      <c r="AL194" s="41" t="str">
        <f t="shared" si="34"/>
        <v>Nusidėvėjęs</v>
      </c>
      <c r="AM194" s="45" t="s">
        <v>944</v>
      </c>
      <c r="AN194" s="46">
        <f t="shared" si="35"/>
        <v>0</v>
      </c>
      <c r="AO194" s="47" t="s">
        <v>94</v>
      </c>
      <c r="AP194" s="47">
        <v>5</v>
      </c>
      <c r="AQ194" s="48">
        <f t="shared" si="36"/>
        <v>2014</v>
      </c>
      <c r="AR194" s="47"/>
      <c r="AS194" s="47"/>
      <c r="AT194" s="47"/>
    </row>
    <row r="195" spans="1:46" ht="15" customHeight="1" x14ac:dyDescent="0.25">
      <c r="A195" s="10"/>
      <c r="B195" s="26">
        <v>195</v>
      </c>
      <c r="C195" s="27" t="s">
        <v>458</v>
      </c>
      <c r="D195" s="28" t="s">
        <v>460</v>
      </c>
      <c r="E195" s="29" t="s">
        <v>128</v>
      </c>
      <c r="F195" s="27" t="s">
        <v>67</v>
      </c>
      <c r="G195" s="30">
        <v>41648</v>
      </c>
      <c r="H195" s="60"/>
      <c r="I195" s="32">
        <v>340.84</v>
      </c>
      <c r="J195" s="32"/>
      <c r="K195" s="32"/>
      <c r="L195" s="32"/>
      <c r="M195" s="61">
        <v>340.84</v>
      </c>
      <c r="N195" s="34">
        <v>5.6708333333332916</v>
      </c>
      <c r="O195" s="35" t="s">
        <v>942</v>
      </c>
      <c r="P195" s="36"/>
      <c r="Q195" s="37"/>
      <c r="R195" s="38"/>
      <c r="S195" s="39"/>
      <c r="T195" s="39"/>
      <c r="U195" s="39"/>
      <c r="V195" s="40">
        <v>6</v>
      </c>
      <c r="W195" s="41">
        <f t="shared" si="26"/>
        <v>72</v>
      </c>
      <c r="X195" s="41">
        <v>0</v>
      </c>
      <c r="Y195" s="41">
        <f t="shared" si="27"/>
        <v>59</v>
      </c>
      <c r="Z195" s="41">
        <f t="shared" si="28"/>
        <v>12</v>
      </c>
      <c r="AA195" s="41">
        <f t="shared" si="29"/>
        <v>13</v>
      </c>
      <c r="AB195" s="42">
        <f t="shared" si="30"/>
        <v>0.4362179487179455</v>
      </c>
      <c r="AC195" s="42">
        <v>0.43621794871796737</v>
      </c>
      <c r="AD195" s="43">
        <v>340.40378205128201</v>
      </c>
      <c r="AE195" s="42">
        <f t="shared" si="31"/>
        <v>0.43621794871796737</v>
      </c>
      <c r="AF195" s="44">
        <v>340.84</v>
      </c>
      <c r="AG195" s="41">
        <v>0</v>
      </c>
      <c r="AH195" s="44">
        <v>0</v>
      </c>
      <c r="AI195" s="44">
        <f t="shared" si="32"/>
        <v>0.43621794871796737</v>
      </c>
      <c r="AJ195" s="44">
        <f t="shared" si="33"/>
        <v>340.84</v>
      </c>
      <c r="AK195" s="44">
        <f t="shared" si="25"/>
        <v>0</v>
      </c>
      <c r="AL195" s="41" t="str">
        <f t="shared" si="34"/>
        <v>Nusidėvėjęs</v>
      </c>
      <c r="AM195" s="45" t="s">
        <v>943</v>
      </c>
      <c r="AN195" s="46">
        <f t="shared" si="35"/>
        <v>0</v>
      </c>
      <c r="AO195" s="47" t="s">
        <v>94</v>
      </c>
      <c r="AP195" s="47">
        <v>5</v>
      </c>
      <c r="AQ195" s="48">
        <f t="shared" si="36"/>
        <v>2014</v>
      </c>
      <c r="AR195" s="47"/>
      <c r="AS195" s="47"/>
      <c r="AT195" s="47"/>
    </row>
    <row r="196" spans="1:46" ht="15" customHeight="1" x14ac:dyDescent="0.25">
      <c r="A196" s="10"/>
      <c r="B196" s="26">
        <v>196</v>
      </c>
      <c r="C196" s="27" t="s">
        <v>461</v>
      </c>
      <c r="D196" s="28" t="s">
        <v>462</v>
      </c>
      <c r="E196" s="29" t="s">
        <v>128</v>
      </c>
      <c r="F196" s="27" t="s">
        <v>58</v>
      </c>
      <c r="G196" s="30">
        <v>41726</v>
      </c>
      <c r="H196" s="60"/>
      <c r="I196" s="32">
        <v>478.71</v>
      </c>
      <c r="J196" s="32"/>
      <c r="K196" s="32"/>
      <c r="L196" s="32"/>
      <c r="M196" s="61">
        <v>478.71</v>
      </c>
      <c r="N196" s="34">
        <v>23.94500000000005</v>
      </c>
      <c r="O196" s="35" t="s">
        <v>942</v>
      </c>
      <c r="P196" s="36"/>
      <c r="Q196" s="37"/>
      <c r="R196" s="38"/>
      <c r="S196" s="39"/>
      <c r="T196" s="39"/>
      <c r="U196" s="39"/>
      <c r="V196" s="40">
        <v>6</v>
      </c>
      <c r="W196" s="41">
        <f t="shared" si="26"/>
        <v>72</v>
      </c>
      <c r="X196" s="41">
        <v>0</v>
      </c>
      <c r="Y196" s="41">
        <f t="shared" si="27"/>
        <v>57</v>
      </c>
      <c r="Z196" s="41">
        <f t="shared" si="28"/>
        <v>12</v>
      </c>
      <c r="AA196" s="41">
        <f t="shared" si="29"/>
        <v>15</v>
      </c>
      <c r="AB196" s="42">
        <f t="shared" si="30"/>
        <v>1.5963333333333367</v>
      </c>
      <c r="AC196" s="42">
        <v>4.7889999999999873</v>
      </c>
      <c r="AD196" s="43">
        <v>473.92099999999999</v>
      </c>
      <c r="AE196" s="42">
        <f t="shared" si="31"/>
        <v>4.7889999999999873</v>
      </c>
      <c r="AF196" s="44">
        <v>478.71</v>
      </c>
      <c r="AG196" s="41">
        <v>0</v>
      </c>
      <c r="AH196" s="44">
        <v>0</v>
      </c>
      <c r="AI196" s="44">
        <f t="shared" si="32"/>
        <v>4.7889999999999873</v>
      </c>
      <c r="AJ196" s="44">
        <f t="shared" si="33"/>
        <v>478.71</v>
      </c>
      <c r="AK196" s="44">
        <f t="shared" ref="AK196:AK259" si="37">M196-AJ196</f>
        <v>0</v>
      </c>
      <c r="AL196" s="41" t="str">
        <f t="shared" si="34"/>
        <v>Nusidėvėjęs</v>
      </c>
      <c r="AM196" s="45" t="s">
        <v>944</v>
      </c>
      <c r="AN196" s="46">
        <f t="shared" si="35"/>
        <v>0</v>
      </c>
      <c r="AO196" s="47" t="s">
        <v>94</v>
      </c>
      <c r="AP196" s="47">
        <v>5</v>
      </c>
      <c r="AQ196" s="48">
        <f t="shared" si="36"/>
        <v>2014</v>
      </c>
      <c r="AR196" s="47"/>
      <c r="AS196" s="47"/>
      <c r="AT196" s="47"/>
    </row>
    <row r="197" spans="1:46" ht="15" customHeight="1" x14ac:dyDescent="0.25">
      <c r="A197" s="10"/>
      <c r="B197" s="26">
        <v>197</v>
      </c>
      <c r="C197" s="27" t="s">
        <v>450</v>
      </c>
      <c r="D197" s="28" t="s">
        <v>463</v>
      </c>
      <c r="E197" s="29" t="s">
        <v>128</v>
      </c>
      <c r="F197" s="27" t="s">
        <v>73</v>
      </c>
      <c r="G197" s="30">
        <v>41729</v>
      </c>
      <c r="H197" s="60"/>
      <c r="I197" s="32">
        <v>376.51</v>
      </c>
      <c r="J197" s="32"/>
      <c r="K197" s="32"/>
      <c r="L197" s="32"/>
      <c r="M197" s="61">
        <v>376.51</v>
      </c>
      <c r="N197" s="34">
        <v>18.835000000000036</v>
      </c>
      <c r="O197" s="35" t="s">
        <v>942</v>
      </c>
      <c r="P197" s="36"/>
      <c r="Q197" s="37"/>
      <c r="R197" s="38"/>
      <c r="S197" s="39"/>
      <c r="T197" s="39"/>
      <c r="U197" s="39"/>
      <c r="V197" s="40">
        <v>6</v>
      </c>
      <c r="W197" s="41">
        <f t="shared" ref="W197:W260" si="38">V197*12</f>
        <v>72</v>
      </c>
      <c r="X197" s="41">
        <v>0</v>
      </c>
      <c r="Y197" s="41">
        <f t="shared" ref="Y197:Y260" si="39">IF(OR(ISBLANK(C197),YEAR(G197)&gt;=2019),0,DATEDIF(G197,$N$2,"M"))</f>
        <v>57</v>
      </c>
      <c r="Z197" s="41">
        <f t="shared" ref="Z197:Z260" si="40">IF(YEAR(G197)&gt;=2019,0,IF(AA197&lt;=0,0,IF(X197&lt;&gt;0,MIN(X197,AA197),MIN(12,AA197))))</f>
        <v>12</v>
      </c>
      <c r="AA197" s="41">
        <f t="shared" ref="AA197:AA260" si="41">W197-Y197</f>
        <v>15</v>
      </c>
      <c r="AB197" s="42">
        <f t="shared" ref="AB197:AB260" si="42">+IF(AA197&lt;=0,0,N197/AA197)</f>
        <v>1.2556666666666692</v>
      </c>
      <c r="AC197" s="42">
        <v>3.7669999999999959</v>
      </c>
      <c r="AD197" s="43">
        <v>372.74299999999999</v>
      </c>
      <c r="AE197" s="42">
        <f t="shared" ref="AE197:AE260" si="43">IF(YEAR(G197)&gt;=2019,0,M197-AD197)</f>
        <v>3.7669999999999959</v>
      </c>
      <c r="AF197" s="44">
        <v>376.51</v>
      </c>
      <c r="AG197" s="41">
        <v>0</v>
      </c>
      <c r="AH197" s="44">
        <v>0</v>
      </c>
      <c r="AI197" s="44">
        <f t="shared" ref="AI197:AI260" si="44">+AC197+AH197</f>
        <v>3.7669999999999959</v>
      </c>
      <c r="AJ197" s="44">
        <f t="shared" ref="AJ197:AJ260" si="45">IF(ISBLANK(H197),(AF197+IF(YEAR(G197)&gt;=2019,M197/W197*AG197,0)),M197)</f>
        <v>376.51</v>
      </c>
      <c r="AK197" s="44">
        <f t="shared" si="37"/>
        <v>0</v>
      </c>
      <c r="AL197" s="41" t="str">
        <f t="shared" ref="AL197:AL260" si="46">IF(H197&lt;&gt;0,"Nurašytas",IF(O197="X","Nesuderintas",IF(AK197&lt;=0,"Nusidėvėjęs","")))</f>
        <v>Nusidėvėjęs</v>
      </c>
      <c r="AM197" s="45" t="s">
        <v>943</v>
      </c>
      <c r="AN197" s="46">
        <f t="shared" ref="AN197:AN260" si="47">I197-J197-K197-L197-M197</f>
        <v>0</v>
      </c>
      <c r="AO197" s="47" t="s">
        <v>94</v>
      </c>
      <c r="AP197" s="47">
        <v>5</v>
      </c>
      <c r="AQ197" s="48">
        <f t="shared" si="36"/>
        <v>2014</v>
      </c>
      <c r="AR197" s="47"/>
      <c r="AS197" s="47"/>
      <c r="AT197" s="47"/>
    </row>
    <row r="198" spans="1:46" ht="15" customHeight="1" x14ac:dyDescent="0.25">
      <c r="A198" s="10"/>
      <c r="B198" s="26">
        <v>198</v>
      </c>
      <c r="C198" s="27" t="s">
        <v>464</v>
      </c>
      <c r="D198" s="28" t="s">
        <v>465</v>
      </c>
      <c r="E198" s="29" t="s">
        <v>128</v>
      </c>
      <c r="F198" s="27" t="s">
        <v>67</v>
      </c>
      <c r="G198" s="30">
        <v>41730</v>
      </c>
      <c r="H198" s="60"/>
      <c r="I198" s="32">
        <v>478.71</v>
      </c>
      <c r="J198" s="32"/>
      <c r="K198" s="32"/>
      <c r="L198" s="32"/>
      <c r="M198" s="61">
        <v>478.71</v>
      </c>
      <c r="N198" s="34">
        <v>31.923333333333346</v>
      </c>
      <c r="O198" s="35" t="s">
        <v>942</v>
      </c>
      <c r="P198" s="36"/>
      <c r="Q198" s="37"/>
      <c r="R198" s="38"/>
      <c r="S198" s="39"/>
      <c r="T198" s="39"/>
      <c r="U198" s="39"/>
      <c r="V198" s="40">
        <v>6</v>
      </c>
      <c r="W198" s="41">
        <f t="shared" si="38"/>
        <v>72</v>
      </c>
      <c r="X198" s="41">
        <v>0</v>
      </c>
      <c r="Y198" s="41">
        <f t="shared" si="39"/>
        <v>56</v>
      </c>
      <c r="Z198" s="41">
        <f t="shared" si="40"/>
        <v>12</v>
      </c>
      <c r="AA198" s="41">
        <f t="shared" si="41"/>
        <v>16</v>
      </c>
      <c r="AB198" s="42">
        <f t="shared" si="42"/>
        <v>1.9952083333333341</v>
      </c>
      <c r="AC198" s="42">
        <v>7.9808333333333508</v>
      </c>
      <c r="AD198" s="43">
        <v>470.72916666666663</v>
      </c>
      <c r="AE198" s="42">
        <f t="shared" si="43"/>
        <v>7.9808333333333508</v>
      </c>
      <c r="AF198" s="44">
        <v>478.71</v>
      </c>
      <c r="AG198" s="41">
        <v>0</v>
      </c>
      <c r="AH198" s="44">
        <v>0</v>
      </c>
      <c r="AI198" s="44">
        <f t="shared" si="44"/>
        <v>7.9808333333333508</v>
      </c>
      <c r="AJ198" s="44">
        <f t="shared" si="45"/>
        <v>478.71</v>
      </c>
      <c r="AK198" s="44">
        <f t="shared" si="37"/>
        <v>0</v>
      </c>
      <c r="AL198" s="41" t="str">
        <f t="shared" si="46"/>
        <v>Nusidėvėjęs</v>
      </c>
      <c r="AM198" s="45" t="s">
        <v>943</v>
      </c>
      <c r="AN198" s="46">
        <f t="shared" si="47"/>
        <v>0</v>
      </c>
      <c r="AO198" s="47" t="s">
        <v>94</v>
      </c>
      <c r="AP198" s="47">
        <v>5</v>
      </c>
      <c r="AQ198" s="48">
        <f t="shared" si="36"/>
        <v>2014</v>
      </c>
      <c r="AR198" s="47"/>
      <c r="AS198" s="47"/>
      <c r="AT198" s="47"/>
    </row>
    <row r="199" spans="1:46" ht="15" customHeight="1" x14ac:dyDescent="0.25">
      <c r="A199" s="10"/>
      <c r="B199" s="26">
        <v>199</v>
      </c>
      <c r="C199" s="27" t="s">
        <v>466</v>
      </c>
      <c r="D199" s="28" t="s">
        <v>467</v>
      </c>
      <c r="E199" s="29" t="s">
        <v>304</v>
      </c>
      <c r="F199" s="27" t="s">
        <v>107</v>
      </c>
      <c r="G199" s="30">
        <v>41744</v>
      </c>
      <c r="H199" s="60"/>
      <c r="I199" s="32">
        <v>926.78</v>
      </c>
      <c r="J199" s="32"/>
      <c r="K199" s="32"/>
      <c r="L199" s="32"/>
      <c r="M199" s="61">
        <v>926.78</v>
      </c>
      <c r="N199" s="34">
        <v>494.27333333333331</v>
      </c>
      <c r="O199" s="35" t="s">
        <v>942</v>
      </c>
      <c r="P199" s="36"/>
      <c r="Q199" s="37"/>
      <c r="R199" s="38"/>
      <c r="S199" s="39"/>
      <c r="T199" s="39"/>
      <c r="U199" s="39"/>
      <c r="V199" s="40">
        <v>5</v>
      </c>
      <c r="W199" s="41">
        <f t="shared" si="38"/>
        <v>60</v>
      </c>
      <c r="X199" s="41">
        <v>0</v>
      </c>
      <c r="Y199" s="41">
        <f t="shared" si="39"/>
        <v>56</v>
      </c>
      <c r="Z199" s="41">
        <f t="shared" si="40"/>
        <v>4</v>
      </c>
      <c r="AA199" s="41">
        <f t="shared" si="41"/>
        <v>4</v>
      </c>
      <c r="AB199" s="42">
        <f t="shared" si="42"/>
        <v>123.56833333333333</v>
      </c>
      <c r="AC199" s="42">
        <v>0</v>
      </c>
      <c r="AD199" s="43">
        <v>926.78</v>
      </c>
      <c r="AE199" s="42">
        <f t="shared" si="43"/>
        <v>0</v>
      </c>
      <c r="AF199" s="44">
        <v>926.78</v>
      </c>
      <c r="AG199" s="41">
        <v>0</v>
      </c>
      <c r="AH199" s="44">
        <v>0</v>
      </c>
      <c r="AI199" s="44">
        <f t="shared" si="44"/>
        <v>0</v>
      </c>
      <c r="AJ199" s="44">
        <f t="shared" si="45"/>
        <v>926.78</v>
      </c>
      <c r="AK199" s="44">
        <f t="shared" si="37"/>
        <v>0</v>
      </c>
      <c r="AL199" s="41" t="str">
        <f t="shared" si="46"/>
        <v>Nusidėvėjęs</v>
      </c>
      <c r="AM199" s="45" t="s">
        <v>944</v>
      </c>
      <c r="AN199" s="46">
        <f t="shared" si="47"/>
        <v>0</v>
      </c>
      <c r="AO199" s="47" t="s">
        <v>289</v>
      </c>
      <c r="AP199" s="47">
        <v>10</v>
      </c>
      <c r="AQ199" s="48">
        <f t="shared" si="36"/>
        <v>2014</v>
      </c>
      <c r="AR199" s="47"/>
      <c r="AS199" s="47"/>
      <c r="AT199" s="47"/>
    </row>
    <row r="200" spans="1:46" ht="15" customHeight="1" x14ac:dyDescent="0.25">
      <c r="A200" s="10"/>
      <c r="B200" s="26">
        <v>200</v>
      </c>
      <c r="C200" s="27" t="s">
        <v>468</v>
      </c>
      <c r="D200" s="28" t="s">
        <v>469</v>
      </c>
      <c r="E200" s="29" t="s">
        <v>277</v>
      </c>
      <c r="F200" s="27" t="s">
        <v>53</v>
      </c>
      <c r="G200" s="30">
        <v>41787</v>
      </c>
      <c r="H200" s="60"/>
      <c r="I200" s="32">
        <v>311.45999999999998</v>
      </c>
      <c r="J200" s="32"/>
      <c r="K200" s="32"/>
      <c r="L200" s="32"/>
      <c r="M200" s="61">
        <v>311.45999999999998</v>
      </c>
      <c r="N200" s="34">
        <v>168.68916666666664</v>
      </c>
      <c r="O200" s="35" t="s">
        <v>942</v>
      </c>
      <c r="P200" s="36"/>
      <c r="Q200" s="37"/>
      <c r="R200" s="38"/>
      <c r="S200" s="39"/>
      <c r="T200" s="39"/>
      <c r="U200" s="39"/>
      <c r="V200" s="40">
        <v>10</v>
      </c>
      <c r="W200" s="41">
        <f t="shared" si="38"/>
        <v>120</v>
      </c>
      <c r="X200" s="41">
        <v>0</v>
      </c>
      <c r="Y200" s="41">
        <f t="shared" si="39"/>
        <v>55</v>
      </c>
      <c r="Z200" s="41">
        <f t="shared" si="40"/>
        <v>12</v>
      </c>
      <c r="AA200" s="41">
        <f t="shared" si="41"/>
        <v>65</v>
      </c>
      <c r="AB200" s="42">
        <f t="shared" si="42"/>
        <v>2.5952179487179481</v>
      </c>
      <c r="AC200" s="42">
        <v>31.142615384615375</v>
      </c>
      <c r="AD200" s="43">
        <v>173.91344871794871</v>
      </c>
      <c r="AE200" s="42">
        <f t="shared" si="43"/>
        <v>137.54655128205127</v>
      </c>
      <c r="AF200" s="44">
        <v>205.05606410256408</v>
      </c>
      <c r="AG200" s="41">
        <v>0</v>
      </c>
      <c r="AH200" s="44">
        <v>0</v>
      </c>
      <c r="AI200" s="44">
        <f t="shared" si="44"/>
        <v>31.142615384615375</v>
      </c>
      <c r="AJ200" s="44">
        <f t="shared" si="45"/>
        <v>205.05606410256408</v>
      </c>
      <c r="AK200" s="44">
        <f t="shared" si="37"/>
        <v>106.4039358974359</v>
      </c>
      <c r="AL200" s="41" t="str">
        <f t="shared" si="46"/>
        <v/>
      </c>
      <c r="AM200" s="45" t="s">
        <v>944</v>
      </c>
      <c r="AN200" s="46">
        <f t="shared" si="47"/>
        <v>0</v>
      </c>
      <c r="AO200" s="47" t="s">
        <v>278</v>
      </c>
      <c r="AP200" s="47">
        <v>10</v>
      </c>
      <c r="AQ200" s="48">
        <f t="shared" si="36"/>
        <v>2014</v>
      </c>
      <c r="AR200" s="47"/>
      <c r="AS200" s="47"/>
      <c r="AT200" s="47"/>
    </row>
    <row r="201" spans="1:46" ht="15" customHeight="1" x14ac:dyDescent="0.25">
      <c r="A201" s="10"/>
      <c r="B201" s="26">
        <v>201</v>
      </c>
      <c r="C201" s="27" t="s">
        <v>470</v>
      </c>
      <c r="D201" s="28" t="s">
        <v>471</v>
      </c>
      <c r="E201" s="29" t="s">
        <v>128</v>
      </c>
      <c r="F201" s="27" t="s">
        <v>67</v>
      </c>
      <c r="G201" s="30">
        <v>41772</v>
      </c>
      <c r="H201" s="60"/>
      <c r="I201" s="32">
        <v>478.71</v>
      </c>
      <c r="J201" s="32"/>
      <c r="K201" s="32"/>
      <c r="L201" s="32"/>
      <c r="M201" s="61">
        <v>478.71</v>
      </c>
      <c r="N201" s="34">
        <v>39.901666666666642</v>
      </c>
      <c r="O201" s="35" t="s">
        <v>942</v>
      </c>
      <c r="P201" s="36"/>
      <c r="Q201" s="37"/>
      <c r="R201" s="38"/>
      <c r="S201" s="39"/>
      <c r="T201" s="39"/>
      <c r="U201" s="39"/>
      <c r="V201" s="40">
        <v>6</v>
      </c>
      <c r="W201" s="41">
        <f t="shared" si="38"/>
        <v>72</v>
      </c>
      <c r="X201" s="41">
        <v>0</v>
      </c>
      <c r="Y201" s="41">
        <f t="shared" si="39"/>
        <v>55</v>
      </c>
      <c r="Z201" s="41">
        <f t="shared" si="40"/>
        <v>12</v>
      </c>
      <c r="AA201" s="41">
        <f t="shared" si="41"/>
        <v>17</v>
      </c>
      <c r="AB201" s="42">
        <f t="shared" si="42"/>
        <v>2.3471568627450967</v>
      </c>
      <c r="AC201" s="42">
        <v>11.735784313725503</v>
      </c>
      <c r="AD201" s="43">
        <v>466.97421568627448</v>
      </c>
      <c r="AE201" s="42">
        <f t="shared" si="43"/>
        <v>11.735784313725503</v>
      </c>
      <c r="AF201" s="44">
        <v>478.71</v>
      </c>
      <c r="AG201" s="41">
        <v>0</v>
      </c>
      <c r="AH201" s="44">
        <v>0</v>
      </c>
      <c r="AI201" s="44">
        <f t="shared" si="44"/>
        <v>11.735784313725503</v>
      </c>
      <c r="AJ201" s="44">
        <f t="shared" si="45"/>
        <v>478.71</v>
      </c>
      <c r="AK201" s="44">
        <f t="shared" si="37"/>
        <v>0</v>
      </c>
      <c r="AL201" s="41" t="str">
        <f t="shared" si="46"/>
        <v>Nusidėvėjęs</v>
      </c>
      <c r="AM201" s="45" t="s">
        <v>943</v>
      </c>
      <c r="AN201" s="46">
        <f t="shared" si="47"/>
        <v>0</v>
      </c>
      <c r="AO201" s="47" t="s">
        <v>94</v>
      </c>
      <c r="AP201" s="47">
        <v>5</v>
      </c>
      <c r="AQ201" s="48">
        <f t="shared" si="36"/>
        <v>2014</v>
      </c>
      <c r="AR201" s="47"/>
      <c r="AS201" s="47"/>
      <c r="AT201" s="47"/>
    </row>
    <row r="202" spans="1:46" ht="15" customHeight="1" x14ac:dyDescent="0.25">
      <c r="A202" s="10"/>
      <c r="B202" s="26">
        <v>202</v>
      </c>
      <c r="C202" s="27" t="s">
        <v>472</v>
      </c>
      <c r="D202" s="28" t="s">
        <v>473</v>
      </c>
      <c r="E202" s="29" t="s">
        <v>128</v>
      </c>
      <c r="F202" s="27" t="s">
        <v>73</v>
      </c>
      <c r="G202" s="30">
        <v>41793</v>
      </c>
      <c r="H202" s="31"/>
      <c r="I202" s="32">
        <v>263.29000000000002</v>
      </c>
      <c r="J202" s="32"/>
      <c r="K202" s="32"/>
      <c r="L202" s="32"/>
      <c r="M202" s="33">
        <v>263.29000000000002</v>
      </c>
      <c r="N202" s="34">
        <v>26.320000000000022</v>
      </c>
      <c r="O202" s="35" t="s">
        <v>942</v>
      </c>
      <c r="P202" s="36"/>
      <c r="Q202" s="37"/>
      <c r="R202" s="38"/>
      <c r="S202" s="39"/>
      <c r="T202" s="39"/>
      <c r="U202" s="39"/>
      <c r="V202" s="40">
        <v>6</v>
      </c>
      <c r="W202" s="41">
        <f t="shared" si="38"/>
        <v>72</v>
      </c>
      <c r="X202" s="41">
        <v>0</v>
      </c>
      <c r="Y202" s="41">
        <f t="shared" si="39"/>
        <v>54</v>
      </c>
      <c r="Z202" s="41">
        <f t="shared" si="40"/>
        <v>12</v>
      </c>
      <c r="AA202" s="41">
        <f t="shared" si="41"/>
        <v>18</v>
      </c>
      <c r="AB202" s="42">
        <f t="shared" si="42"/>
        <v>1.4622222222222234</v>
      </c>
      <c r="AC202" s="42">
        <v>8.7733333333333405</v>
      </c>
      <c r="AD202" s="43">
        <v>254.51666666666668</v>
      </c>
      <c r="AE202" s="42">
        <f t="shared" si="43"/>
        <v>8.7733333333333405</v>
      </c>
      <c r="AF202" s="44">
        <v>263.29000000000002</v>
      </c>
      <c r="AG202" s="41">
        <v>0</v>
      </c>
      <c r="AH202" s="44">
        <v>0</v>
      </c>
      <c r="AI202" s="44">
        <f t="shared" si="44"/>
        <v>8.7733333333333405</v>
      </c>
      <c r="AJ202" s="44">
        <f t="shared" si="45"/>
        <v>263.29000000000002</v>
      </c>
      <c r="AK202" s="44">
        <f t="shared" si="37"/>
        <v>0</v>
      </c>
      <c r="AL202" s="41" t="str">
        <f t="shared" si="46"/>
        <v>Nusidėvėjęs</v>
      </c>
      <c r="AM202" s="45" t="s">
        <v>943</v>
      </c>
      <c r="AN202" s="46">
        <f t="shared" si="47"/>
        <v>0</v>
      </c>
      <c r="AO202" s="47" t="s">
        <v>94</v>
      </c>
      <c r="AP202" s="47">
        <v>5</v>
      </c>
      <c r="AQ202" s="48">
        <f t="shared" si="36"/>
        <v>2014</v>
      </c>
      <c r="AR202" s="47"/>
      <c r="AS202" s="47"/>
      <c r="AT202" s="47"/>
    </row>
    <row r="203" spans="1:46" ht="15" customHeight="1" x14ac:dyDescent="0.25">
      <c r="A203" s="10"/>
      <c r="B203" s="26">
        <v>203</v>
      </c>
      <c r="C203" s="27" t="s">
        <v>474</v>
      </c>
      <c r="D203" s="28" t="s">
        <v>475</v>
      </c>
      <c r="E203" s="29" t="s">
        <v>128</v>
      </c>
      <c r="F203" s="27" t="s">
        <v>73</v>
      </c>
      <c r="G203" s="30">
        <v>41793</v>
      </c>
      <c r="H203" s="60"/>
      <c r="I203" s="32">
        <v>263.29000000000002</v>
      </c>
      <c r="J203" s="32"/>
      <c r="K203" s="32"/>
      <c r="L203" s="32"/>
      <c r="M203" s="61">
        <v>263.29000000000002</v>
      </c>
      <c r="N203" s="34">
        <v>26.320000000000022</v>
      </c>
      <c r="O203" s="35" t="s">
        <v>942</v>
      </c>
      <c r="P203" s="36"/>
      <c r="Q203" s="37"/>
      <c r="R203" s="38"/>
      <c r="S203" s="39"/>
      <c r="T203" s="39"/>
      <c r="U203" s="39"/>
      <c r="V203" s="40">
        <v>6</v>
      </c>
      <c r="W203" s="41">
        <f t="shared" si="38"/>
        <v>72</v>
      </c>
      <c r="X203" s="41">
        <v>0</v>
      </c>
      <c r="Y203" s="41">
        <f t="shared" si="39"/>
        <v>54</v>
      </c>
      <c r="Z203" s="41">
        <f t="shared" si="40"/>
        <v>12</v>
      </c>
      <c r="AA203" s="41">
        <f t="shared" si="41"/>
        <v>18</v>
      </c>
      <c r="AB203" s="42">
        <f t="shared" si="42"/>
        <v>1.4622222222222234</v>
      </c>
      <c r="AC203" s="42">
        <v>8.7733333333333405</v>
      </c>
      <c r="AD203" s="43">
        <v>254.51666666666668</v>
      </c>
      <c r="AE203" s="42">
        <f t="shared" si="43"/>
        <v>8.7733333333333405</v>
      </c>
      <c r="AF203" s="44">
        <v>263.29000000000002</v>
      </c>
      <c r="AG203" s="41">
        <v>0</v>
      </c>
      <c r="AH203" s="44">
        <v>0</v>
      </c>
      <c r="AI203" s="44">
        <f t="shared" si="44"/>
        <v>8.7733333333333405</v>
      </c>
      <c r="AJ203" s="44">
        <f t="shared" si="45"/>
        <v>263.29000000000002</v>
      </c>
      <c r="AK203" s="44">
        <f t="shared" si="37"/>
        <v>0</v>
      </c>
      <c r="AL203" s="41" t="str">
        <f t="shared" si="46"/>
        <v>Nusidėvėjęs</v>
      </c>
      <c r="AM203" s="45" t="s">
        <v>943</v>
      </c>
      <c r="AN203" s="46">
        <f t="shared" si="47"/>
        <v>0</v>
      </c>
      <c r="AO203" s="47" t="s">
        <v>94</v>
      </c>
      <c r="AP203" s="47">
        <v>5</v>
      </c>
      <c r="AQ203" s="48">
        <f t="shared" si="36"/>
        <v>2014</v>
      </c>
      <c r="AR203" s="47"/>
      <c r="AS203" s="47"/>
      <c r="AT203" s="47"/>
    </row>
    <row r="204" spans="1:46" ht="15" customHeight="1" x14ac:dyDescent="0.25">
      <c r="A204" s="10"/>
      <c r="B204" s="26">
        <v>204</v>
      </c>
      <c r="C204" s="27" t="s">
        <v>476</v>
      </c>
      <c r="D204" s="28" t="s">
        <v>477</v>
      </c>
      <c r="E204" s="29" t="s">
        <v>277</v>
      </c>
      <c r="F204" s="27" t="s">
        <v>53</v>
      </c>
      <c r="G204" s="30">
        <v>41830</v>
      </c>
      <c r="H204" s="60"/>
      <c r="I204" s="32">
        <v>475.83</v>
      </c>
      <c r="J204" s="32"/>
      <c r="K204" s="32"/>
      <c r="L204" s="32"/>
      <c r="M204" s="61">
        <v>475.83</v>
      </c>
      <c r="N204" s="34">
        <v>265.685</v>
      </c>
      <c r="O204" s="35" t="s">
        <v>942</v>
      </c>
      <c r="P204" s="36"/>
      <c r="Q204" s="37"/>
      <c r="R204" s="38"/>
      <c r="S204" s="39"/>
      <c r="T204" s="39"/>
      <c r="U204" s="39"/>
      <c r="V204" s="40">
        <v>10</v>
      </c>
      <c r="W204" s="41">
        <f t="shared" si="38"/>
        <v>120</v>
      </c>
      <c r="X204" s="41">
        <v>0</v>
      </c>
      <c r="Y204" s="41">
        <f t="shared" si="39"/>
        <v>53</v>
      </c>
      <c r="Z204" s="41">
        <f t="shared" si="40"/>
        <v>12</v>
      </c>
      <c r="AA204" s="41">
        <f t="shared" si="41"/>
        <v>67</v>
      </c>
      <c r="AB204" s="42">
        <f t="shared" si="42"/>
        <v>3.9654477611940298</v>
      </c>
      <c r="AC204" s="42">
        <v>47.585373134328357</v>
      </c>
      <c r="AD204" s="43">
        <v>257.73037313432832</v>
      </c>
      <c r="AE204" s="42">
        <f t="shared" si="43"/>
        <v>218.09962686567167</v>
      </c>
      <c r="AF204" s="44">
        <v>305.31574626865665</v>
      </c>
      <c r="AG204" s="41">
        <v>0</v>
      </c>
      <c r="AH204" s="44">
        <v>0</v>
      </c>
      <c r="AI204" s="44">
        <f t="shared" si="44"/>
        <v>47.585373134328357</v>
      </c>
      <c r="AJ204" s="44">
        <f t="shared" si="45"/>
        <v>305.31574626865665</v>
      </c>
      <c r="AK204" s="44">
        <f t="shared" si="37"/>
        <v>170.51425373134333</v>
      </c>
      <c r="AL204" s="41" t="str">
        <f t="shared" si="46"/>
        <v/>
      </c>
      <c r="AM204" s="45" t="s">
        <v>944</v>
      </c>
      <c r="AN204" s="46">
        <f t="shared" si="47"/>
        <v>0</v>
      </c>
      <c r="AO204" s="47" t="s">
        <v>289</v>
      </c>
      <c r="AP204" s="47">
        <v>10</v>
      </c>
      <c r="AQ204" s="48">
        <f t="shared" si="36"/>
        <v>2014</v>
      </c>
      <c r="AR204" s="47"/>
      <c r="AS204" s="47"/>
      <c r="AT204" s="47"/>
    </row>
    <row r="205" spans="1:46" ht="15" customHeight="1" x14ac:dyDescent="0.25">
      <c r="A205" s="10"/>
      <c r="B205" s="26">
        <v>205</v>
      </c>
      <c r="C205" s="27" t="s">
        <v>478</v>
      </c>
      <c r="D205" s="28" t="s">
        <v>479</v>
      </c>
      <c r="E205" s="29" t="s">
        <v>128</v>
      </c>
      <c r="F205" s="27" t="s">
        <v>58</v>
      </c>
      <c r="G205" s="30">
        <v>41859</v>
      </c>
      <c r="H205" s="60"/>
      <c r="I205" s="32">
        <v>359.03</v>
      </c>
      <c r="J205" s="32"/>
      <c r="K205" s="32"/>
      <c r="L205" s="32"/>
      <c r="M205" s="61">
        <v>359.03</v>
      </c>
      <c r="N205" s="34">
        <v>47.853333333333296</v>
      </c>
      <c r="O205" s="35" t="s">
        <v>942</v>
      </c>
      <c r="P205" s="36"/>
      <c r="Q205" s="37"/>
      <c r="R205" s="38"/>
      <c r="S205" s="39"/>
      <c r="T205" s="39"/>
      <c r="U205" s="39"/>
      <c r="V205" s="40">
        <v>6</v>
      </c>
      <c r="W205" s="41">
        <f t="shared" si="38"/>
        <v>72</v>
      </c>
      <c r="X205" s="41">
        <v>0</v>
      </c>
      <c r="Y205" s="41">
        <f t="shared" si="39"/>
        <v>52</v>
      </c>
      <c r="Z205" s="41">
        <f t="shared" si="40"/>
        <v>12</v>
      </c>
      <c r="AA205" s="41">
        <f t="shared" si="41"/>
        <v>20</v>
      </c>
      <c r="AB205" s="42">
        <f t="shared" si="42"/>
        <v>2.3926666666666647</v>
      </c>
      <c r="AC205" s="42">
        <v>19.141333333333307</v>
      </c>
      <c r="AD205" s="43">
        <v>339.88866666666667</v>
      </c>
      <c r="AE205" s="42">
        <f t="shared" si="43"/>
        <v>19.141333333333307</v>
      </c>
      <c r="AF205" s="44">
        <v>359.03</v>
      </c>
      <c r="AG205" s="41">
        <v>0</v>
      </c>
      <c r="AH205" s="44">
        <v>0</v>
      </c>
      <c r="AI205" s="44">
        <f t="shared" si="44"/>
        <v>19.141333333333307</v>
      </c>
      <c r="AJ205" s="44">
        <f t="shared" si="45"/>
        <v>359.03</v>
      </c>
      <c r="AK205" s="44">
        <f t="shared" si="37"/>
        <v>0</v>
      </c>
      <c r="AL205" s="41" t="str">
        <f t="shared" si="46"/>
        <v>Nusidėvėjęs</v>
      </c>
      <c r="AM205" s="45" t="s">
        <v>944</v>
      </c>
      <c r="AN205" s="46">
        <f t="shared" si="47"/>
        <v>0</v>
      </c>
      <c r="AO205" s="47" t="s">
        <v>94</v>
      </c>
      <c r="AP205" s="47">
        <v>5</v>
      </c>
      <c r="AQ205" s="48">
        <f t="shared" si="36"/>
        <v>2014</v>
      </c>
      <c r="AR205" s="47"/>
      <c r="AS205" s="47"/>
      <c r="AT205" s="47"/>
    </row>
    <row r="206" spans="1:46" ht="15" customHeight="1" x14ac:dyDescent="0.25">
      <c r="A206" s="10"/>
      <c r="B206" s="26">
        <v>206</v>
      </c>
      <c r="C206" s="27" t="s">
        <v>480</v>
      </c>
      <c r="D206" s="28" t="s">
        <v>481</v>
      </c>
      <c r="E206" s="29" t="s">
        <v>277</v>
      </c>
      <c r="F206" s="27" t="s">
        <v>53</v>
      </c>
      <c r="G206" s="30">
        <v>41862</v>
      </c>
      <c r="H206" s="31"/>
      <c r="I206" s="32">
        <v>311.45999999999998</v>
      </c>
      <c r="J206" s="32"/>
      <c r="K206" s="32"/>
      <c r="L206" s="32"/>
      <c r="M206" s="33">
        <v>311.45999999999998</v>
      </c>
      <c r="N206" s="34">
        <v>176.47666666666666</v>
      </c>
      <c r="O206" s="35" t="s">
        <v>942</v>
      </c>
      <c r="P206" s="36"/>
      <c r="Q206" s="37"/>
      <c r="R206" s="38"/>
      <c r="S206" s="39"/>
      <c r="T206" s="39"/>
      <c r="U206" s="39"/>
      <c r="V206" s="40">
        <v>10</v>
      </c>
      <c r="W206" s="41">
        <f t="shared" si="38"/>
        <v>120</v>
      </c>
      <c r="X206" s="41">
        <v>0</v>
      </c>
      <c r="Y206" s="41">
        <f t="shared" si="39"/>
        <v>52</v>
      </c>
      <c r="Z206" s="41">
        <f t="shared" si="40"/>
        <v>12</v>
      </c>
      <c r="AA206" s="41">
        <f t="shared" si="41"/>
        <v>68</v>
      </c>
      <c r="AB206" s="42">
        <f t="shared" si="42"/>
        <v>2.5952450980392157</v>
      </c>
      <c r="AC206" s="42">
        <v>31.142941176470586</v>
      </c>
      <c r="AD206" s="43">
        <v>166.12627450980392</v>
      </c>
      <c r="AE206" s="42">
        <f t="shared" si="43"/>
        <v>145.33372549019606</v>
      </c>
      <c r="AF206" s="44">
        <v>197.26921568627449</v>
      </c>
      <c r="AG206" s="41">
        <v>0</v>
      </c>
      <c r="AH206" s="44">
        <v>0</v>
      </c>
      <c r="AI206" s="44">
        <f t="shared" si="44"/>
        <v>31.142941176470586</v>
      </c>
      <c r="AJ206" s="44">
        <f t="shared" si="45"/>
        <v>197.26921568627449</v>
      </c>
      <c r="AK206" s="44">
        <f t="shared" si="37"/>
        <v>114.19078431372549</v>
      </c>
      <c r="AL206" s="41" t="str">
        <f t="shared" si="46"/>
        <v/>
      </c>
      <c r="AM206" s="45" t="s">
        <v>944</v>
      </c>
      <c r="AN206" s="46">
        <f t="shared" si="47"/>
        <v>0</v>
      </c>
      <c r="AO206" s="47" t="s">
        <v>278</v>
      </c>
      <c r="AP206" s="47">
        <v>10</v>
      </c>
      <c r="AQ206" s="48">
        <f t="shared" si="36"/>
        <v>2014</v>
      </c>
      <c r="AR206" s="47"/>
      <c r="AS206" s="47"/>
      <c r="AT206" s="47"/>
    </row>
    <row r="207" spans="1:46" ht="15" customHeight="1" x14ac:dyDescent="0.25">
      <c r="A207" s="10"/>
      <c r="B207" s="26">
        <v>207</v>
      </c>
      <c r="C207" s="27" t="s">
        <v>482</v>
      </c>
      <c r="D207" s="28" t="s">
        <v>483</v>
      </c>
      <c r="E207" s="29" t="s">
        <v>277</v>
      </c>
      <c r="F207" s="27" t="s">
        <v>53</v>
      </c>
      <c r="G207" s="30">
        <v>41862</v>
      </c>
      <c r="H207" s="60"/>
      <c r="I207" s="32">
        <v>418.63</v>
      </c>
      <c r="J207" s="32"/>
      <c r="K207" s="32"/>
      <c r="L207" s="32"/>
      <c r="M207" s="61">
        <v>418.63</v>
      </c>
      <c r="N207" s="34">
        <v>237.23666666666668</v>
      </c>
      <c r="O207" s="35" t="s">
        <v>942</v>
      </c>
      <c r="P207" s="36"/>
      <c r="Q207" s="37"/>
      <c r="R207" s="38"/>
      <c r="S207" s="39"/>
      <c r="T207" s="39"/>
      <c r="U207" s="39"/>
      <c r="V207" s="40">
        <v>10</v>
      </c>
      <c r="W207" s="41">
        <f t="shared" si="38"/>
        <v>120</v>
      </c>
      <c r="X207" s="41">
        <v>0</v>
      </c>
      <c r="Y207" s="41">
        <f t="shared" si="39"/>
        <v>52</v>
      </c>
      <c r="Z207" s="41">
        <f t="shared" si="40"/>
        <v>12</v>
      </c>
      <c r="AA207" s="41">
        <f t="shared" si="41"/>
        <v>68</v>
      </c>
      <c r="AB207" s="42">
        <f t="shared" si="42"/>
        <v>3.4887745098039216</v>
      </c>
      <c r="AC207" s="42">
        <v>41.865294117647061</v>
      </c>
      <c r="AD207" s="43">
        <v>223.25862745098038</v>
      </c>
      <c r="AE207" s="42">
        <f t="shared" si="43"/>
        <v>195.37137254901961</v>
      </c>
      <c r="AF207" s="44">
        <v>265.12392156862745</v>
      </c>
      <c r="AG207" s="41">
        <v>0</v>
      </c>
      <c r="AH207" s="44">
        <v>0</v>
      </c>
      <c r="AI207" s="44">
        <f t="shared" si="44"/>
        <v>41.865294117647061</v>
      </c>
      <c r="AJ207" s="44">
        <f t="shared" si="45"/>
        <v>265.12392156862745</v>
      </c>
      <c r="AK207" s="44">
        <f t="shared" si="37"/>
        <v>153.50607843137254</v>
      </c>
      <c r="AL207" s="41" t="str">
        <f t="shared" si="46"/>
        <v/>
      </c>
      <c r="AM207" s="45" t="s">
        <v>944</v>
      </c>
      <c r="AN207" s="46">
        <f t="shared" si="47"/>
        <v>0</v>
      </c>
      <c r="AO207" s="47" t="s">
        <v>278</v>
      </c>
      <c r="AP207" s="47">
        <v>10</v>
      </c>
      <c r="AQ207" s="48">
        <f t="shared" si="36"/>
        <v>2014</v>
      </c>
      <c r="AR207" s="47"/>
      <c r="AS207" s="47"/>
      <c r="AT207" s="47"/>
    </row>
    <row r="208" spans="1:46" ht="15" customHeight="1" x14ac:dyDescent="0.25">
      <c r="A208" s="10"/>
      <c r="B208" s="26">
        <v>208</v>
      </c>
      <c r="C208" s="27" t="s">
        <v>482</v>
      </c>
      <c r="D208" s="28" t="s">
        <v>484</v>
      </c>
      <c r="E208" s="29" t="s">
        <v>277</v>
      </c>
      <c r="F208" s="27" t="s">
        <v>53</v>
      </c>
      <c r="G208" s="30">
        <v>41862</v>
      </c>
      <c r="H208" s="60"/>
      <c r="I208" s="32">
        <v>418.63</v>
      </c>
      <c r="J208" s="32"/>
      <c r="K208" s="32"/>
      <c r="L208" s="32"/>
      <c r="M208" s="61">
        <v>418.63</v>
      </c>
      <c r="N208" s="34">
        <v>237.23666666666668</v>
      </c>
      <c r="O208" s="35" t="s">
        <v>942</v>
      </c>
      <c r="P208" s="36"/>
      <c r="Q208" s="37"/>
      <c r="R208" s="38"/>
      <c r="S208" s="39"/>
      <c r="T208" s="39"/>
      <c r="U208" s="39"/>
      <c r="V208" s="40">
        <v>10</v>
      </c>
      <c r="W208" s="41">
        <f t="shared" si="38"/>
        <v>120</v>
      </c>
      <c r="X208" s="41">
        <v>0</v>
      </c>
      <c r="Y208" s="41">
        <f t="shared" si="39"/>
        <v>52</v>
      </c>
      <c r="Z208" s="41">
        <f t="shared" si="40"/>
        <v>12</v>
      </c>
      <c r="AA208" s="41">
        <f t="shared" si="41"/>
        <v>68</v>
      </c>
      <c r="AB208" s="42">
        <f t="shared" si="42"/>
        <v>3.4887745098039216</v>
      </c>
      <c r="AC208" s="42">
        <v>41.865294117647061</v>
      </c>
      <c r="AD208" s="43">
        <v>223.25862745098038</v>
      </c>
      <c r="AE208" s="42">
        <f t="shared" si="43"/>
        <v>195.37137254901961</v>
      </c>
      <c r="AF208" s="44">
        <v>265.12392156862745</v>
      </c>
      <c r="AG208" s="41">
        <v>0</v>
      </c>
      <c r="AH208" s="44">
        <v>0</v>
      </c>
      <c r="AI208" s="44">
        <f t="shared" si="44"/>
        <v>41.865294117647061</v>
      </c>
      <c r="AJ208" s="44">
        <f t="shared" si="45"/>
        <v>265.12392156862745</v>
      </c>
      <c r="AK208" s="44">
        <f t="shared" si="37"/>
        <v>153.50607843137254</v>
      </c>
      <c r="AL208" s="41" t="str">
        <f t="shared" si="46"/>
        <v/>
      </c>
      <c r="AM208" s="45" t="s">
        <v>944</v>
      </c>
      <c r="AN208" s="46">
        <f t="shared" si="47"/>
        <v>0</v>
      </c>
      <c r="AO208" s="47" t="s">
        <v>278</v>
      </c>
      <c r="AP208" s="47">
        <v>10</v>
      </c>
      <c r="AQ208" s="48">
        <f t="shared" si="36"/>
        <v>2014</v>
      </c>
      <c r="AR208" s="47"/>
      <c r="AS208" s="47"/>
      <c r="AT208" s="47"/>
    </row>
    <row r="209" spans="1:46" ht="15" customHeight="1" x14ac:dyDescent="0.25">
      <c r="A209" s="10"/>
      <c r="B209" s="26">
        <v>209</v>
      </c>
      <c r="C209" s="27" t="s">
        <v>485</v>
      </c>
      <c r="D209" s="28" t="s">
        <v>486</v>
      </c>
      <c r="E209" s="29" t="s">
        <v>128</v>
      </c>
      <c r="F209" s="27" t="s">
        <v>53</v>
      </c>
      <c r="G209" s="30">
        <v>41862</v>
      </c>
      <c r="H209" s="60"/>
      <c r="I209" s="32">
        <v>289.62</v>
      </c>
      <c r="J209" s="32"/>
      <c r="K209" s="32"/>
      <c r="L209" s="32"/>
      <c r="M209" s="61">
        <v>289.62</v>
      </c>
      <c r="N209" s="34">
        <v>38.633333333333326</v>
      </c>
      <c r="O209" s="35" t="s">
        <v>942</v>
      </c>
      <c r="P209" s="36"/>
      <c r="Q209" s="37"/>
      <c r="R209" s="38"/>
      <c r="S209" s="39"/>
      <c r="T209" s="39"/>
      <c r="U209" s="39"/>
      <c r="V209" s="40">
        <v>6</v>
      </c>
      <c r="W209" s="41">
        <f t="shared" si="38"/>
        <v>72</v>
      </c>
      <c r="X209" s="41">
        <v>0</v>
      </c>
      <c r="Y209" s="41">
        <f t="shared" si="39"/>
        <v>52</v>
      </c>
      <c r="Z209" s="41">
        <f t="shared" si="40"/>
        <v>12</v>
      </c>
      <c r="AA209" s="41">
        <f t="shared" si="41"/>
        <v>20</v>
      </c>
      <c r="AB209" s="42">
        <f t="shared" si="42"/>
        <v>1.9316666666666662</v>
      </c>
      <c r="AC209" s="42">
        <v>15.453333333333319</v>
      </c>
      <c r="AD209" s="43">
        <v>274.16666666666669</v>
      </c>
      <c r="AE209" s="42">
        <f t="shared" si="43"/>
        <v>15.453333333333319</v>
      </c>
      <c r="AF209" s="44">
        <v>289.62</v>
      </c>
      <c r="AG209" s="41">
        <v>0</v>
      </c>
      <c r="AH209" s="44">
        <v>0</v>
      </c>
      <c r="AI209" s="44">
        <f t="shared" si="44"/>
        <v>15.453333333333319</v>
      </c>
      <c r="AJ209" s="44">
        <f t="shared" si="45"/>
        <v>289.62</v>
      </c>
      <c r="AK209" s="44">
        <f t="shared" si="37"/>
        <v>0</v>
      </c>
      <c r="AL209" s="41" t="str">
        <f t="shared" si="46"/>
        <v>Nusidėvėjęs</v>
      </c>
      <c r="AM209" s="45" t="s">
        <v>944</v>
      </c>
      <c r="AN209" s="46">
        <f t="shared" si="47"/>
        <v>0</v>
      </c>
      <c r="AO209" s="47" t="s">
        <v>94</v>
      </c>
      <c r="AP209" s="47">
        <v>5</v>
      </c>
      <c r="AQ209" s="48">
        <f t="shared" si="36"/>
        <v>2014</v>
      </c>
      <c r="AR209" s="47"/>
      <c r="AS209" s="47"/>
      <c r="AT209" s="47"/>
    </row>
    <row r="210" spans="1:46" ht="15" customHeight="1" x14ac:dyDescent="0.25">
      <c r="A210" s="10"/>
      <c r="B210" s="26">
        <v>210</v>
      </c>
      <c r="C210" s="27" t="s">
        <v>485</v>
      </c>
      <c r="D210" s="28" t="s">
        <v>487</v>
      </c>
      <c r="E210" s="29" t="s">
        <v>128</v>
      </c>
      <c r="F210" s="27" t="s">
        <v>53</v>
      </c>
      <c r="G210" s="30">
        <v>41862</v>
      </c>
      <c r="H210" s="60"/>
      <c r="I210" s="32">
        <v>289.62</v>
      </c>
      <c r="J210" s="32"/>
      <c r="K210" s="32"/>
      <c r="L210" s="32"/>
      <c r="M210" s="61">
        <v>289.62</v>
      </c>
      <c r="N210" s="34">
        <v>38.633333333333326</v>
      </c>
      <c r="O210" s="35" t="s">
        <v>942</v>
      </c>
      <c r="P210" s="36"/>
      <c r="Q210" s="37"/>
      <c r="R210" s="38"/>
      <c r="S210" s="39"/>
      <c r="T210" s="39"/>
      <c r="U210" s="39"/>
      <c r="V210" s="40">
        <v>6</v>
      </c>
      <c r="W210" s="41">
        <f t="shared" si="38"/>
        <v>72</v>
      </c>
      <c r="X210" s="41">
        <v>0</v>
      </c>
      <c r="Y210" s="41">
        <f t="shared" si="39"/>
        <v>52</v>
      </c>
      <c r="Z210" s="41">
        <f t="shared" si="40"/>
        <v>12</v>
      </c>
      <c r="AA210" s="41">
        <f t="shared" si="41"/>
        <v>20</v>
      </c>
      <c r="AB210" s="42">
        <f t="shared" si="42"/>
        <v>1.9316666666666662</v>
      </c>
      <c r="AC210" s="42">
        <v>15.453333333333319</v>
      </c>
      <c r="AD210" s="43">
        <v>274.16666666666669</v>
      </c>
      <c r="AE210" s="42">
        <f t="shared" si="43"/>
        <v>15.453333333333319</v>
      </c>
      <c r="AF210" s="44">
        <v>289.62</v>
      </c>
      <c r="AG210" s="41">
        <v>0</v>
      </c>
      <c r="AH210" s="44">
        <v>0</v>
      </c>
      <c r="AI210" s="44">
        <f t="shared" si="44"/>
        <v>15.453333333333319</v>
      </c>
      <c r="AJ210" s="44">
        <f t="shared" si="45"/>
        <v>289.62</v>
      </c>
      <c r="AK210" s="44">
        <f t="shared" si="37"/>
        <v>0</v>
      </c>
      <c r="AL210" s="41" t="str">
        <f t="shared" si="46"/>
        <v>Nusidėvėjęs</v>
      </c>
      <c r="AM210" s="45" t="s">
        <v>944</v>
      </c>
      <c r="AN210" s="46">
        <f t="shared" si="47"/>
        <v>0</v>
      </c>
      <c r="AO210" s="47" t="s">
        <v>94</v>
      </c>
      <c r="AP210" s="47">
        <v>5</v>
      </c>
      <c r="AQ210" s="48">
        <f t="shared" si="36"/>
        <v>2014</v>
      </c>
      <c r="AR210" s="47"/>
      <c r="AS210" s="47"/>
      <c r="AT210" s="47"/>
    </row>
    <row r="211" spans="1:46" ht="15" customHeight="1" x14ac:dyDescent="0.25">
      <c r="A211" s="10"/>
      <c r="B211" s="26">
        <v>211</v>
      </c>
      <c r="C211" s="27" t="s">
        <v>488</v>
      </c>
      <c r="D211" s="28" t="s">
        <v>489</v>
      </c>
      <c r="E211" s="29" t="s">
        <v>128</v>
      </c>
      <c r="F211" s="27" t="s">
        <v>58</v>
      </c>
      <c r="G211" s="30">
        <v>41852</v>
      </c>
      <c r="H211" s="60"/>
      <c r="I211" s="32">
        <v>478.71</v>
      </c>
      <c r="J211" s="32"/>
      <c r="K211" s="32"/>
      <c r="L211" s="32"/>
      <c r="M211" s="61">
        <v>478.71</v>
      </c>
      <c r="N211" s="34">
        <v>63.836666666666702</v>
      </c>
      <c r="O211" s="35" t="s">
        <v>942</v>
      </c>
      <c r="P211" s="36"/>
      <c r="Q211" s="37"/>
      <c r="R211" s="38"/>
      <c r="S211" s="39"/>
      <c r="T211" s="39"/>
      <c r="U211" s="39"/>
      <c r="V211" s="40">
        <v>6</v>
      </c>
      <c r="W211" s="41">
        <f t="shared" si="38"/>
        <v>72</v>
      </c>
      <c r="X211" s="41">
        <v>0</v>
      </c>
      <c r="Y211" s="41">
        <f t="shared" si="39"/>
        <v>52</v>
      </c>
      <c r="Z211" s="41">
        <f t="shared" si="40"/>
        <v>12</v>
      </c>
      <c r="AA211" s="41">
        <f t="shared" si="41"/>
        <v>20</v>
      </c>
      <c r="AB211" s="42">
        <f t="shared" si="42"/>
        <v>3.1918333333333351</v>
      </c>
      <c r="AC211" s="42">
        <v>25.534666666666681</v>
      </c>
      <c r="AD211" s="43">
        <v>453.1753333333333</v>
      </c>
      <c r="AE211" s="42">
        <f t="shared" si="43"/>
        <v>25.534666666666681</v>
      </c>
      <c r="AF211" s="44">
        <v>478.71</v>
      </c>
      <c r="AG211" s="41">
        <v>0</v>
      </c>
      <c r="AH211" s="44">
        <v>0</v>
      </c>
      <c r="AI211" s="44">
        <f t="shared" si="44"/>
        <v>25.534666666666681</v>
      </c>
      <c r="AJ211" s="44">
        <f t="shared" si="45"/>
        <v>478.71</v>
      </c>
      <c r="AK211" s="44">
        <f t="shared" si="37"/>
        <v>0</v>
      </c>
      <c r="AL211" s="41" t="str">
        <f t="shared" si="46"/>
        <v>Nusidėvėjęs</v>
      </c>
      <c r="AM211" s="45" t="s">
        <v>944</v>
      </c>
      <c r="AN211" s="46">
        <f t="shared" si="47"/>
        <v>0</v>
      </c>
      <c r="AO211" s="47" t="s">
        <v>94</v>
      </c>
      <c r="AP211" s="47">
        <v>5</v>
      </c>
      <c r="AQ211" s="48">
        <f t="shared" si="36"/>
        <v>2014</v>
      </c>
      <c r="AR211" s="47"/>
      <c r="AS211" s="47"/>
      <c r="AT211" s="47"/>
    </row>
    <row r="212" spans="1:46" ht="15" customHeight="1" x14ac:dyDescent="0.25">
      <c r="A212" s="10"/>
      <c r="B212" s="26">
        <v>212</v>
      </c>
      <c r="C212" s="27" t="s">
        <v>490</v>
      </c>
      <c r="D212" s="28" t="s">
        <v>491</v>
      </c>
      <c r="E212" s="29" t="s">
        <v>304</v>
      </c>
      <c r="F212" s="27" t="s">
        <v>125</v>
      </c>
      <c r="G212" s="30">
        <v>41879</v>
      </c>
      <c r="H212" s="60"/>
      <c r="I212" s="32">
        <v>1642.15</v>
      </c>
      <c r="J212" s="32"/>
      <c r="K212" s="32"/>
      <c r="L212" s="32"/>
      <c r="M212" s="61">
        <v>1642.15</v>
      </c>
      <c r="N212" s="34">
        <v>930.53000000000009</v>
      </c>
      <c r="O212" s="35" t="s">
        <v>942</v>
      </c>
      <c r="P212" s="36"/>
      <c r="Q212" s="37"/>
      <c r="R212" s="38"/>
      <c r="S212" s="39"/>
      <c r="T212" s="39"/>
      <c r="U212" s="39"/>
      <c r="V212" s="40">
        <v>5</v>
      </c>
      <c r="W212" s="41">
        <f t="shared" si="38"/>
        <v>60</v>
      </c>
      <c r="X212" s="41">
        <v>0</v>
      </c>
      <c r="Y212" s="41">
        <f t="shared" si="39"/>
        <v>52</v>
      </c>
      <c r="Z212" s="41">
        <f t="shared" si="40"/>
        <v>8</v>
      </c>
      <c r="AA212" s="41">
        <f t="shared" si="41"/>
        <v>8</v>
      </c>
      <c r="AB212" s="42">
        <f t="shared" si="42"/>
        <v>116.31625000000001</v>
      </c>
      <c r="AC212" s="42">
        <v>0</v>
      </c>
      <c r="AD212" s="43">
        <v>1642.15</v>
      </c>
      <c r="AE212" s="42">
        <f t="shared" si="43"/>
        <v>0</v>
      </c>
      <c r="AF212" s="44">
        <v>1642.15</v>
      </c>
      <c r="AG212" s="41">
        <v>0</v>
      </c>
      <c r="AH212" s="44">
        <v>0</v>
      </c>
      <c r="AI212" s="44">
        <f t="shared" si="44"/>
        <v>0</v>
      </c>
      <c r="AJ212" s="44">
        <f t="shared" si="45"/>
        <v>1642.15</v>
      </c>
      <c r="AK212" s="44">
        <f t="shared" si="37"/>
        <v>0</v>
      </c>
      <c r="AL212" s="41" t="str">
        <f t="shared" si="46"/>
        <v>Nusidėvėjęs</v>
      </c>
      <c r="AM212" s="45" t="s">
        <v>944</v>
      </c>
      <c r="AN212" s="46">
        <f t="shared" si="47"/>
        <v>0</v>
      </c>
      <c r="AO212" s="47" t="s">
        <v>289</v>
      </c>
      <c r="AP212" s="47">
        <v>10</v>
      </c>
      <c r="AQ212" s="48">
        <f t="shared" si="36"/>
        <v>2014</v>
      </c>
      <c r="AR212" s="47"/>
      <c r="AS212" s="47"/>
      <c r="AT212" s="47"/>
    </row>
    <row r="213" spans="1:46" ht="15" customHeight="1" x14ac:dyDescent="0.25">
      <c r="A213" s="10"/>
      <c r="B213" s="26">
        <v>213</v>
      </c>
      <c r="C213" s="27" t="s">
        <v>492</v>
      </c>
      <c r="D213" s="28" t="s">
        <v>493</v>
      </c>
      <c r="E213" s="29" t="s">
        <v>128</v>
      </c>
      <c r="F213" s="27" t="s">
        <v>73</v>
      </c>
      <c r="G213" s="30">
        <v>41904</v>
      </c>
      <c r="H213" s="31"/>
      <c r="I213" s="32">
        <v>776.71</v>
      </c>
      <c r="J213" s="32"/>
      <c r="K213" s="32"/>
      <c r="L213" s="32"/>
      <c r="M213" s="33">
        <v>776.71</v>
      </c>
      <c r="N213" s="34">
        <v>116.51499999999999</v>
      </c>
      <c r="O213" s="35" t="s">
        <v>942</v>
      </c>
      <c r="P213" s="36"/>
      <c r="Q213" s="37"/>
      <c r="R213" s="38"/>
      <c r="S213" s="39"/>
      <c r="T213" s="39"/>
      <c r="U213" s="39"/>
      <c r="V213" s="40">
        <v>6</v>
      </c>
      <c r="W213" s="41">
        <f t="shared" si="38"/>
        <v>72</v>
      </c>
      <c r="X213" s="41">
        <v>0</v>
      </c>
      <c r="Y213" s="41">
        <f t="shared" si="39"/>
        <v>51</v>
      </c>
      <c r="Z213" s="41">
        <f t="shared" si="40"/>
        <v>12</v>
      </c>
      <c r="AA213" s="41">
        <f t="shared" si="41"/>
        <v>21</v>
      </c>
      <c r="AB213" s="42">
        <f t="shared" si="42"/>
        <v>5.5483333333333329</v>
      </c>
      <c r="AC213" s="42">
        <v>49.934999999999945</v>
      </c>
      <c r="AD213" s="43">
        <v>726.77500000000009</v>
      </c>
      <c r="AE213" s="42">
        <f t="shared" si="43"/>
        <v>49.934999999999945</v>
      </c>
      <c r="AF213" s="44">
        <v>776.71</v>
      </c>
      <c r="AG213" s="41">
        <v>0</v>
      </c>
      <c r="AH213" s="44">
        <v>0</v>
      </c>
      <c r="AI213" s="44">
        <f t="shared" si="44"/>
        <v>49.934999999999945</v>
      </c>
      <c r="AJ213" s="44">
        <f t="shared" si="45"/>
        <v>776.71</v>
      </c>
      <c r="AK213" s="44">
        <f t="shared" si="37"/>
        <v>0</v>
      </c>
      <c r="AL213" s="41" t="str">
        <f t="shared" si="46"/>
        <v>Nusidėvėjęs</v>
      </c>
      <c r="AM213" s="45" t="s">
        <v>943</v>
      </c>
      <c r="AN213" s="46">
        <f t="shared" si="47"/>
        <v>0</v>
      </c>
      <c r="AO213" s="47" t="s">
        <v>94</v>
      </c>
      <c r="AP213" s="47">
        <v>5</v>
      </c>
      <c r="AQ213" s="48">
        <f t="shared" si="36"/>
        <v>2014</v>
      </c>
      <c r="AR213" s="47"/>
      <c r="AS213" s="47"/>
      <c r="AT213" s="47"/>
    </row>
    <row r="214" spans="1:46" ht="15" customHeight="1" x14ac:dyDescent="0.25">
      <c r="A214" s="10"/>
      <c r="B214" s="26">
        <v>214</v>
      </c>
      <c r="C214" s="27" t="s">
        <v>494</v>
      </c>
      <c r="D214" s="28" t="s">
        <v>495</v>
      </c>
      <c r="E214" s="29" t="s">
        <v>128</v>
      </c>
      <c r="F214" s="27" t="s">
        <v>125</v>
      </c>
      <c r="G214" s="30">
        <v>41929</v>
      </c>
      <c r="H214" s="60"/>
      <c r="I214" s="32">
        <v>434.43</v>
      </c>
      <c r="J214" s="32"/>
      <c r="K214" s="32"/>
      <c r="L214" s="32"/>
      <c r="M214" s="61">
        <v>434.43</v>
      </c>
      <c r="N214" s="34">
        <v>72.388333333333321</v>
      </c>
      <c r="O214" s="35" t="s">
        <v>942</v>
      </c>
      <c r="P214" s="36"/>
      <c r="Q214" s="37"/>
      <c r="R214" s="38"/>
      <c r="S214" s="39"/>
      <c r="T214" s="39"/>
      <c r="U214" s="39"/>
      <c r="V214" s="40">
        <v>6</v>
      </c>
      <c r="W214" s="41">
        <f t="shared" si="38"/>
        <v>72</v>
      </c>
      <c r="X214" s="41">
        <v>0</v>
      </c>
      <c r="Y214" s="41">
        <f t="shared" si="39"/>
        <v>50</v>
      </c>
      <c r="Z214" s="41">
        <f t="shared" si="40"/>
        <v>12</v>
      </c>
      <c r="AA214" s="41">
        <f t="shared" si="41"/>
        <v>22</v>
      </c>
      <c r="AB214" s="42">
        <f t="shared" si="42"/>
        <v>3.2903787878787871</v>
      </c>
      <c r="AC214" s="42">
        <v>32.903787878787853</v>
      </c>
      <c r="AD214" s="43">
        <v>401.52621212121215</v>
      </c>
      <c r="AE214" s="42">
        <f t="shared" si="43"/>
        <v>32.903787878787853</v>
      </c>
      <c r="AF214" s="44">
        <v>434.43</v>
      </c>
      <c r="AG214" s="41">
        <v>0</v>
      </c>
      <c r="AH214" s="44">
        <v>0</v>
      </c>
      <c r="AI214" s="44">
        <f t="shared" si="44"/>
        <v>32.903787878787853</v>
      </c>
      <c r="AJ214" s="44">
        <f t="shared" si="45"/>
        <v>434.43</v>
      </c>
      <c r="AK214" s="44">
        <f t="shared" si="37"/>
        <v>0</v>
      </c>
      <c r="AL214" s="41" t="str">
        <f t="shared" si="46"/>
        <v>Nusidėvėjęs</v>
      </c>
      <c r="AM214" s="45" t="s">
        <v>944</v>
      </c>
      <c r="AN214" s="46">
        <f t="shared" si="47"/>
        <v>0</v>
      </c>
      <c r="AO214" s="47" t="s">
        <v>94</v>
      </c>
      <c r="AP214" s="47">
        <v>5</v>
      </c>
      <c r="AQ214" s="48">
        <f t="shared" si="36"/>
        <v>2014</v>
      </c>
      <c r="AR214" s="47"/>
      <c r="AS214" s="47"/>
      <c r="AT214" s="47"/>
    </row>
    <row r="215" spans="1:46" ht="15" customHeight="1" x14ac:dyDescent="0.25">
      <c r="A215" s="10"/>
      <c r="B215" s="26">
        <v>215</v>
      </c>
      <c r="C215" s="27" t="s">
        <v>480</v>
      </c>
      <c r="D215" s="28" t="s">
        <v>496</v>
      </c>
      <c r="E215" s="29" t="s">
        <v>277</v>
      </c>
      <c r="F215" s="27" t="s">
        <v>53</v>
      </c>
      <c r="G215" s="30">
        <v>42046</v>
      </c>
      <c r="H215" s="60"/>
      <c r="I215" s="32">
        <v>311.45999999999998</v>
      </c>
      <c r="J215" s="32"/>
      <c r="K215" s="32"/>
      <c r="L215" s="32"/>
      <c r="M215" s="61">
        <v>311.45999999999998</v>
      </c>
      <c r="N215" s="34">
        <v>192.05166666666668</v>
      </c>
      <c r="O215" s="35" t="s">
        <v>942</v>
      </c>
      <c r="P215" s="36"/>
      <c r="Q215" s="37"/>
      <c r="R215" s="38"/>
      <c r="S215" s="39"/>
      <c r="T215" s="39"/>
      <c r="U215" s="39"/>
      <c r="V215" s="40">
        <v>10</v>
      </c>
      <c r="W215" s="41">
        <f t="shared" si="38"/>
        <v>120</v>
      </c>
      <c r="X215" s="41">
        <v>0</v>
      </c>
      <c r="Y215" s="41">
        <f t="shared" si="39"/>
        <v>46</v>
      </c>
      <c r="Z215" s="41">
        <f t="shared" si="40"/>
        <v>12</v>
      </c>
      <c r="AA215" s="41">
        <f t="shared" si="41"/>
        <v>74</v>
      </c>
      <c r="AB215" s="42">
        <f t="shared" si="42"/>
        <v>2.5952927927927929</v>
      </c>
      <c r="AC215" s="42">
        <v>31.143513513513515</v>
      </c>
      <c r="AD215" s="43">
        <v>150.55184684684681</v>
      </c>
      <c r="AE215" s="42">
        <f t="shared" si="43"/>
        <v>160.90815315315317</v>
      </c>
      <c r="AF215" s="44">
        <v>181.69536036036033</v>
      </c>
      <c r="AG215" s="41">
        <v>0</v>
      </c>
      <c r="AH215" s="44">
        <v>0</v>
      </c>
      <c r="AI215" s="44">
        <f t="shared" si="44"/>
        <v>31.143513513513515</v>
      </c>
      <c r="AJ215" s="44">
        <f t="shared" si="45"/>
        <v>181.69536036036033</v>
      </c>
      <c r="AK215" s="44">
        <f t="shared" si="37"/>
        <v>129.76463963963965</v>
      </c>
      <c r="AL215" s="41" t="str">
        <f t="shared" si="46"/>
        <v/>
      </c>
      <c r="AM215" s="45" t="s">
        <v>944</v>
      </c>
      <c r="AN215" s="46">
        <f t="shared" si="47"/>
        <v>0</v>
      </c>
      <c r="AO215" s="47" t="s">
        <v>278</v>
      </c>
      <c r="AP215" s="47">
        <v>10</v>
      </c>
      <c r="AQ215" s="48">
        <f t="shared" si="36"/>
        <v>2015</v>
      </c>
      <c r="AR215" s="47"/>
      <c r="AS215" s="47"/>
      <c r="AT215" s="47"/>
    </row>
    <row r="216" spans="1:46" ht="15" customHeight="1" x14ac:dyDescent="0.25">
      <c r="A216" s="10"/>
      <c r="B216" s="26">
        <v>216</v>
      </c>
      <c r="C216" s="27" t="s">
        <v>482</v>
      </c>
      <c r="D216" s="28" t="s">
        <v>497</v>
      </c>
      <c r="E216" s="29" t="s">
        <v>277</v>
      </c>
      <c r="F216" s="27" t="s">
        <v>53</v>
      </c>
      <c r="G216" s="30">
        <v>42046</v>
      </c>
      <c r="H216" s="60"/>
      <c r="I216" s="32">
        <v>418.64</v>
      </c>
      <c r="J216" s="32"/>
      <c r="K216" s="32"/>
      <c r="L216" s="32"/>
      <c r="M216" s="61">
        <v>418.64</v>
      </c>
      <c r="N216" s="34">
        <v>258.17666666666662</v>
      </c>
      <c r="O216" s="35" t="s">
        <v>942</v>
      </c>
      <c r="P216" s="36"/>
      <c r="Q216" s="37"/>
      <c r="R216" s="38"/>
      <c r="S216" s="39"/>
      <c r="T216" s="39"/>
      <c r="U216" s="39"/>
      <c r="V216" s="40">
        <v>10</v>
      </c>
      <c r="W216" s="41">
        <f t="shared" si="38"/>
        <v>120</v>
      </c>
      <c r="X216" s="41">
        <v>0</v>
      </c>
      <c r="Y216" s="41">
        <f t="shared" si="39"/>
        <v>46</v>
      </c>
      <c r="Z216" s="41">
        <f t="shared" si="40"/>
        <v>12</v>
      </c>
      <c r="AA216" s="41">
        <f t="shared" si="41"/>
        <v>74</v>
      </c>
      <c r="AB216" s="42">
        <f t="shared" si="42"/>
        <v>3.4888738738738732</v>
      </c>
      <c r="AC216" s="42">
        <v>41.86648648648648</v>
      </c>
      <c r="AD216" s="43">
        <v>202.32981981981985</v>
      </c>
      <c r="AE216" s="42">
        <f t="shared" si="43"/>
        <v>216.31018018018014</v>
      </c>
      <c r="AF216" s="44">
        <v>244.19630630630633</v>
      </c>
      <c r="AG216" s="41">
        <v>0</v>
      </c>
      <c r="AH216" s="44">
        <v>0</v>
      </c>
      <c r="AI216" s="44">
        <f t="shared" si="44"/>
        <v>41.86648648648648</v>
      </c>
      <c r="AJ216" s="44">
        <f t="shared" si="45"/>
        <v>244.19630630630633</v>
      </c>
      <c r="AK216" s="44">
        <f t="shared" si="37"/>
        <v>174.44369369369366</v>
      </c>
      <c r="AL216" s="41" t="str">
        <f t="shared" si="46"/>
        <v/>
      </c>
      <c r="AM216" s="45" t="s">
        <v>944</v>
      </c>
      <c r="AN216" s="46">
        <f t="shared" si="47"/>
        <v>0</v>
      </c>
      <c r="AO216" s="47" t="s">
        <v>278</v>
      </c>
      <c r="AP216" s="47">
        <v>10</v>
      </c>
      <c r="AQ216" s="48">
        <f t="shared" si="36"/>
        <v>2015</v>
      </c>
      <c r="AR216" s="47"/>
      <c r="AS216" s="47"/>
      <c r="AT216" s="47"/>
    </row>
    <row r="217" spans="1:46" ht="15" customHeight="1" x14ac:dyDescent="0.25">
      <c r="A217" s="10"/>
      <c r="B217" s="26">
        <v>217</v>
      </c>
      <c r="C217" s="27" t="s">
        <v>498</v>
      </c>
      <c r="D217" s="28" t="s">
        <v>499</v>
      </c>
      <c r="E217" s="29" t="s">
        <v>277</v>
      </c>
      <c r="F217" s="27" t="s">
        <v>73</v>
      </c>
      <c r="G217" s="30">
        <v>42094</v>
      </c>
      <c r="H217" s="31"/>
      <c r="I217" s="32">
        <v>576.03</v>
      </c>
      <c r="J217" s="32"/>
      <c r="K217" s="32"/>
      <c r="L217" s="32"/>
      <c r="M217" s="33">
        <v>576.03</v>
      </c>
      <c r="N217" s="34">
        <v>360.03</v>
      </c>
      <c r="O217" s="35" t="s">
        <v>942</v>
      </c>
      <c r="P217" s="36"/>
      <c r="Q217" s="37"/>
      <c r="R217" s="38"/>
      <c r="S217" s="39"/>
      <c r="T217" s="39"/>
      <c r="U217" s="39"/>
      <c r="V217" s="40">
        <v>10</v>
      </c>
      <c r="W217" s="41">
        <f t="shared" si="38"/>
        <v>120</v>
      </c>
      <c r="X217" s="41">
        <v>0</v>
      </c>
      <c r="Y217" s="41">
        <f t="shared" si="39"/>
        <v>45</v>
      </c>
      <c r="Z217" s="41">
        <f t="shared" si="40"/>
        <v>12</v>
      </c>
      <c r="AA217" s="41">
        <f t="shared" si="41"/>
        <v>75</v>
      </c>
      <c r="AB217" s="42">
        <f t="shared" si="42"/>
        <v>4.8003999999999998</v>
      </c>
      <c r="AC217" s="42">
        <v>57.604799999999997</v>
      </c>
      <c r="AD217" s="43">
        <v>273.60480000000001</v>
      </c>
      <c r="AE217" s="42">
        <f t="shared" si="43"/>
        <v>302.42519999999996</v>
      </c>
      <c r="AF217" s="44">
        <v>331.20960000000002</v>
      </c>
      <c r="AG217" s="41">
        <v>0</v>
      </c>
      <c r="AH217" s="44">
        <v>0</v>
      </c>
      <c r="AI217" s="44">
        <f t="shared" si="44"/>
        <v>57.604799999999997</v>
      </c>
      <c r="AJ217" s="44">
        <f t="shared" si="45"/>
        <v>331.20960000000002</v>
      </c>
      <c r="AK217" s="44">
        <f t="shared" si="37"/>
        <v>244.82039999999995</v>
      </c>
      <c r="AL217" s="41" t="str">
        <f t="shared" si="46"/>
        <v/>
      </c>
      <c r="AM217" s="45" t="s">
        <v>943</v>
      </c>
      <c r="AN217" s="46">
        <f t="shared" si="47"/>
        <v>0</v>
      </c>
      <c r="AO217" s="47" t="s">
        <v>289</v>
      </c>
      <c r="AP217" s="47">
        <v>10</v>
      </c>
      <c r="AQ217" s="48">
        <f t="shared" si="36"/>
        <v>2015</v>
      </c>
      <c r="AR217" s="47"/>
      <c r="AS217" s="47"/>
      <c r="AT217" s="47"/>
    </row>
    <row r="218" spans="1:46" ht="15" customHeight="1" x14ac:dyDescent="0.25">
      <c r="A218" s="10"/>
      <c r="B218" s="26">
        <v>218</v>
      </c>
      <c r="C218" s="27" t="s">
        <v>500</v>
      </c>
      <c r="D218" s="28" t="s">
        <v>501</v>
      </c>
      <c r="E218" s="29" t="s">
        <v>128</v>
      </c>
      <c r="F218" s="27" t="s">
        <v>67</v>
      </c>
      <c r="G218" s="30">
        <v>42107</v>
      </c>
      <c r="H218" s="60"/>
      <c r="I218" s="32">
        <v>475.21</v>
      </c>
      <c r="J218" s="32"/>
      <c r="K218" s="32"/>
      <c r="L218" s="32"/>
      <c r="M218" s="61">
        <v>475.21</v>
      </c>
      <c r="N218" s="34">
        <v>126.72999999999996</v>
      </c>
      <c r="O218" s="35" t="s">
        <v>942</v>
      </c>
      <c r="P218" s="36"/>
      <c r="Q218" s="37"/>
      <c r="R218" s="38"/>
      <c r="S218" s="39"/>
      <c r="T218" s="39"/>
      <c r="U218" s="39"/>
      <c r="V218" s="40">
        <v>6</v>
      </c>
      <c r="W218" s="41">
        <f t="shared" si="38"/>
        <v>72</v>
      </c>
      <c r="X218" s="41">
        <v>0</v>
      </c>
      <c r="Y218" s="41">
        <f t="shared" si="39"/>
        <v>44</v>
      </c>
      <c r="Z218" s="41">
        <f t="shared" si="40"/>
        <v>12</v>
      </c>
      <c r="AA218" s="41">
        <f t="shared" si="41"/>
        <v>28</v>
      </c>
      <c r="AB218" s="42">
        <f t="shared" si="42"/>
        <v>4.5260714285714272</v>
      </c>
      <c r="AC218" s="42">
        <v>54.312857142857126</v>
      </c>
      <c r="AD218" s="43">
        <v>402.79285714285714</v>
      </c>
      <c r="AE218" s="42">
        <f t="shared" si="43"/>
        <v>72.417142857142835</v>
      </c>
      <c r="AF218" s="44">
        <v>457.10571428571427</v>
      </c>
      <c r="AG218" s="41">
        <v>0</v>
      </c>
      <c r="AH218" s="44">
        <v>0</v>
      </c>
      <c r="AI218" s="44">
        <f t="shared" si="44"/>
        <v>54.312857142857126</v>
      </c>
      <c r="AJ218" s="44">
        <f t="shared" si="45"/>
        <v>457.10571428571427</v>
      </c>
      <c r="AK218" s="44">
        <f t="shared" si="37"/>
        <v>18.104285714285709</v>
      </c>
      <c r="AL218" s="41" t="str">
        <f t="shared" si="46"/>
        <v/>
      </c>
      <c r="AM218" s="45" t="s">
        <v>943</v>
      </c>
      <c r="AN218" s="46">
        <f t="shared" si="47"/>
        <v>0</v>
      </c>
      <c r="AO218" s="47" t="s">
        <v>94</v>
      </c>
      <c r="AP218" s="47">
        <v>5</v>
      </c>
      <c r="AQ218" s="48">
        <f t="shared" si="36"/>
        <v>2015</v>
      </c>
      <c r="AR218" s="47"/>
      <c r="AS218" s="47"/>
      <c r="AT218" s="47"/>
    </row>
    <row r="219" spans="1:46" ht="15" customHeight="1" x14ac:dyDescent="0.25">
      <c r="A219" s="10"/>
      <c r="B219" s="26">
        <v>219</v>
      </c>
      <c r="C219" s="27" t="s">
        <v>502</v>
      </c>
      <c r="D219" s="28" t="s">
        <v>503</v>
      </c>
      <c r="E219" s="29" t="s">
        <v>128</v>
      </c>
      <c r="F219" s="27" t="s">
        <v>58</v>
      </c>
      <c r="G219" s="30">
        <v>42163</v>
      </c>
      <c r="H219" s="60"/>
      <c r="I219" s="32">
        <v>355.37</v>
      </c>
      <c r="J219" s="32"/>
      <c r="K219" s="32"/>
      <c r="L219" s="32"/>
      <c r="M219" s="61">
        <v>355.37</v>
      </c>
      <c r="N219" s="34">
        <v>106.62500000000003</v>
      </c>
      <c r="O219" s="35" t="s">
        <v>942</v>
      </c>
      <c r="P219" s="36"/>
      <c r="Q219" s="37"/>
      <c r="R219" s="38"/>
      <c r="S219" s="39"/>
      <c r="T219" s="39"/>
      <c r="U219" s="39"/>
      <c r="V219" s="40">
        <v>6</v>
      </c>
      <c r="W219" s="41">
        <f t="shared" si="38"/>
        <v>72</v>
      </c>
      <c r="X219" s="41">
        <v>0</v>
      </c>
      <c r="Y219" s="41">
        <f t="shared" si="39"/>
        <v>42</v>
      </c>
      <c r="Z219" s="41">
        <f t="shared" si="40"/>
        <v>12</v>
      </c>
      <c r="AA219" s="41">
        <f t="shared" si="41"/>
        <v>30</v>
      </c>
      <c r="AB219" s="42">
        <f t="shared" si="42"/>
        <v>3.5541666666666676</v>
      </c>
      <c r="AC219" s="42">
        <v>42.650000000000013</v>
      </c>
      <c r="AD219" s="43">
        <v>291.39499999999998</v>
      </c>
      <c r="AE219" s="42">
        <f t="shared" si="43"/>
        <v>63.975000000000023</v>
      </c>
      <c r="AF219" s="44">
        <v>334.04500000000002</v>
      </c>
      <c r="AG219" s="41">
        <v>0</v>
      </c>
      <c r="AH219" s="44">
        <v>0</v>
      </c>
      <c r="AI219" s="44">
        <f t="shared" si="44"/>
        <v>42.650000000000013</v>
      </c>
      <c r="AJ219" s="44">
        <f t="shared" si="45"/>
        <v>334.04500000000002</v>
      </c>
      <c r="AK219" s="44">
        <f t="shared" si="37"/>
        <v>21.324999999999989</v>
      </c>
      <c r="AL219" s="41" t="str">
        <f t="shared" si="46"/>
        <v/>
      </c>
      <c r="AM219" s="45" t="s">
        <v>944</v>
      </c>
      <c r="AN219" s="46">
        <f t="shared" si="47"/>
        <v>0</v>
      </c>
      <c r="AO219" s="47" t="s">
        <v>94</v>
      </c>
      <c r="AP219" s="47">
        <v>5</v>
      </c>
      <c r="AQ219" s="48">
        <f t="shared" si="36"/>
        <v>2015</v>
      </c>
      <c r="AR219" s="47"/>
      <c r="AS219" s="47"/>
      <c r="AT219" s="47"/>
    </row>
    <row r="220" spans="1:46" ht="15" customHeight="1" x14ac:dyDescent="0.25">
      <c r="A220" s="10"/>
      <c r="B220" s="26">
        <v>220</v>
      </c>
      <c r="C220" s="27" t="s">
        <v>504</v>
      </c>
      <c r="D220" s="28" t="s">
        <v>505</v>
      </c>
      <c r="E220" s="29" t="s">
        <v>128</v>
      </c>
      <c r="F220" s="27" t="s">
        <v>213</v>
      </c>
      <c r="G220" s="30">
        <v>42216</v>
      </c>
      <c r="H220" s="60"/>
      <c r="I220" s="32">
        <v>490.7</v>
      </c>
      <c r="J220" s="32"/>
      <c r="K220" s="32"/>
      <c r="L220" s="32"/>
      <c r="M220" s="61">
        <v>490.7</v>
      </c>
      <c r="N220" s="34">
        <v>155.38833333333332</v>
      </c>
      <c r="O220" s="35" t="s">
        <v>942</v>
      </c>
      <c r="P220" s="36"/>
      <c r="Q220" s="37"/>
      <c r="R220" s="38"/>
      <c r="S220" s="39"/>
      <c r="T220" s="39"/>
      <c r="U220" s="39"/>
      <c r="V220" s="40">
        <v>6</v>
      </c>
      <c r="W220" s="41">
        <f t="shared" si="38"/>
        <v>72</v>
      </c>
      <c r="X220" s="41">
        <v>0</v>
      </c>
      <c r="Y220" s="41">
        <f t="shared" si="39"/>
        <v>41</v>
      </c>
      <c r="Z220" s="41">
        <f t="shared" si="40"/>
        <v>12</v>
      </c>
      <c r="AA220" s="41">
        <f t="shared" si="41"/>
        <v>31</v>
      </c>
      <c r="AB220" s="42">
        <f t="shared" si="42"/>
        <v>5.0125268817204294</v>
      </c>
      <c r="AC220" s="42">
        <v>60.150322580645152</v>
      </c>
      <c r="AD220" s="43">
        <v>395.46198924731181</v>
      </c>
      <c r="AE220" s="42">
        <f t="shared" si="43"/>
        <v>95.238010752688183</v>
      </c>
      <c r="AF220" s="44">
        <v>455.61231182795694</v>
      </c>
      <c r="AG220" s="41">
        <v>0</v>
      </c>
      <c r="AH220" s="44">
        <v>0</v>
      </c>
      <c r="AI220" s="44">
        <f t="shared" si="44"/>
        <v>60.150322580645152</v>
      </c>
      <c r="AJ220" s="44">
        <f t="shared" si="45"/>
        <v>455.61231182795694</v>
      </c>
      <c r="AK220" s="44">
        <f t="shared" si="37"/>
        <v>35.087688172043045</v>
      </c>
      <c r="AL220" s="41" t="str">
        <f t="shared" si="46"/>
        <v/>
      </c>
      <c r="AM220" s="45" t="s">
        <v>944</v>
      </c>
      <c r="AN220" s="46">
        <f t="shared" si="47"/>
        <v>0</v>
      </c>
      <c r="AO220" s="47" t="s">
        <v>94</v>
      </c>
      <c r="AP220" s="47">
        <v>5</v>
      </c>
      <c r="AQ220" s="48">
        <f t="shared" si="36"/>
        <v>2015</v>
      </c>
      <c r="AR220" s="47"/>
      <c r="AS220" s="47"/>
      <c r="AT220" s="47"/>
    </row>
    <row r="221" spans="1:46" ht="15" customHeight="1" x14ac:dyDescent="0.25">
      <c r="A221" s="10"/>
      <c r="B221" s="26">
        <v>221</v>
      </c>
      <c r="C221" s="27" t="s">
        <v>506</v>
      </c>
      <c r="D221" s="28" t="s">
        <v>507</v>
      </c>
      <c r="E221" s="29" t="s">
        <v>128</v>
      </c>
      <c r="F221" s="27" t="s">
        <v>213</v>
      </c>
      <c r="G221" s="30">
        <v>42216</v>
      </c>
      <c r="H221" s="60"/>
      <c r="I221" s="32">
        <v>490.7</v>
      </c>
      <c r="J221" s="32"/>
      <c r="K221" s="32"/>
      <c r="L221" s="32"/>
      <c r="M221" s="61">
        <v>490.7</v>
      </c>
      <c r="N221" s="34">
        <v>155.38833333333332</v>
      </c>
      <c r="O221" s="35" t="s">
        <v>942</v>
      </c>
      <c r="P221" s="36"/>
      <c r="Q221" s="37"/>
      <c r="R221" s="38"/>
      <c r="S221" s="39"/>
      <c r="T221" s="39"/>
      <c r="U221" s="39"/>
      <c r="V221" s="40">
        <v>6</v>
      </c>
      <c r="W221" s="41">
        <f t="shared" si="38"/>
        <v>72</v>
      </c>
      <c r="X221" s="41">
        <v>0</v>
      </c>
      <c r="Y221" s="41">
        <f t="shared" si="39"/>
        <v>41</v>
      </c>
      <c r="Z221" s="41">
        <f t="shared" si="40"/>
        <v>12</v>
      </c>
      <c r="AA221" s="41">
        <f t="shared" si="41"/>
        <v>31</v>
      </c>
      <c r="AB221" s="42">
        <f t="shared" si="42"/>
        <v>5.0125268817204294</v>
      </c>
      <c r="AC221" s="42">
        <v>60.150322580645152</v>
      </c>
      <c r="AD221" s="43">
        <v>395.46198924731181</v>
      </c>
      <c r="AE221" s="42">
        <f t="shared" si="43"/>
        <v>95.238010752688183</v>
      </c>
      <c r="AF221" s="44">
        <v>455.61231182795694</v>
      </c>
      <c r="AG221" s="41">
        <v>0</v>
      </c>
      <c r="AH221" s="44">
        <v>0</v>
      </c>
      <c r="AI221" s="44">
        <f t="shared" si="44"/>
        <v>60.150322580645152</v>
      </c>
      <c r="AJ221" s="44">
        <f t="shared" si="45"/>
        <v>455.61231182795694</v>
      </c>
      <c r="AK221" s="44">
        <f t="shared" si="37"/>
        <v>35.087688172043045</v>
      </c>
      <c r="AL221" s="41" t="str">
        <f t="shared" si="46"/>
        <v/>
      </c>
      <c r="AM221" s="45" t="s">
        <v>944</v>
      </c>
      <c r="AN221" s="46">
        <f t="shared" si="47"/>
        <v>0</v>
      </c>
      <c r="AO221" s="47" t="s">
        <v>94</v>
      </c>
      <c r="AP221" s="47">
        <v>5</v>
      </c>
      <c r="AQ221" s="48">
        <f t="shared" si="36"/>
        <v>2015</v>
      </c>
      <c r="AR221" s="47"/>
      <c r="AS221" s="47"/>
      <c r="AT221" s="47"/>
    </row>
    <row r="222" spans="1:46" ht="15" customHeight="1" x14ac:dyDescent="0.25">
      <c r="A222" s="10"/>
      <c r="B222" s="26">
        <v>222</v>
      </c>
      <c r="C222" s="27" t="s">
        <v>508</v>
      </c>
      <c r="D222" s="28" t="s">
        <v>509</v>
      </c>
      <c r="E222" s="29" t="s">
        <v>128</v>
      </c>
      <c r="F222" s="27" t="s">
        <v>67</v>
      </c>
      <c r="G222" s="30">
        <v>42247</v>
      </c>
      <c r="H222" s="31"/>
      <c r="I222" s="32">
        <v>1355.63</v>
      </c>
      <c r="J222" s="32"/>
      <c r="K222" s="32"/>
      <c r="L222" s="32"/>
      <c r="M222" s="33">
        <v>1355.63</v>
      </c>
      <c r="N222" s="34">
        <v>451.86333333333334</v>
      </c>
      <c r="O222" s="35" t="s">
        <v>942</v>
      </c>
      <c r="P222" s="36"/>
      <c r="Q222" s="37"/>
      <c r="R222" s="38"/>
      <c r="S222" s="39"/>
      <c r="T222" s="39"/>
      <c r="U222" s="39"/>
      <c r="V222" s="40">
        <v>6</v>
      </c>
      <c r="W222" s="41">
        <f t="shared" si="38"/>
        <v>72</v>
      </c>
      <c r="X222" s="41">
        <v>0</v>
      </c>
      <c r="Y222" s="41">
        <f t="shared" si="39"/>
        <v>40</v>
      </c>
      <c r="Z222" s="41">
        <f t="shared" si="40"/>
        <v>12</v>
      </c>
      <c r="AA222" s="41">
        <f t="shared" si="41"/>
        <v>32</v>
      </c>
      <c r="AB222" s="42">
        <f t="shared" si="42"/>
        <v>14.120729166666667</v>
      </c>
      <c r="AC222" s="42">
        <v>169.44875000000002</v>
      </c>
      <c r="AD222" s="43">
        <v>1073.2154166666669</v>
      </c>
      <c r="AE222" s="42">
        <f t="shared" si="43"/>
        <v>282.41458333333321</v>
      </c>
      <c r="AF222" s="44">
        <v>1242.6641666666669</v>
      </c>
      <c r="AG222" s="41">
        <v>0</v>
      </c>
      <c r="AH222" s="44">
        <v>0</v>
      </c>
      <c r="AI222" s="44">
        <f t="shared" si="44"/>
        <v>169.44875000000002</v>
      </c>
      <c r="AJ222" s="44">
        <f t="shared" si="45"/>
        <v>1242.6641666666669</v>
      </c>
      <c r="AK222" s="44">
        <f t="shared" si="37"/>
        <v>112.96583333333319</v>
      </c>
      <c r="AL222" s="41" t="str">
        <f t="shared" si="46"/>
        <v/>
      </c>
      <c r="AM222" s="45" t="s">
        <v>943</v>
      </c>
      <c r="AN222" s="46">
        <f t="shared" si="47"/>
        <v>0</v>
      </c>
      <c r="AO222" s="47" t="s">
        <v>94</v>
      </c>
      <c r="AP222" s="47">
        <v>5</v>
      </c>
      <c r="AQ222" s="48">
        <f t="shared" si="36"/>
        <v>2015</v>
      </c>
      <c r="AR222" s="47"/>
      <c r="AS222" s="47"/>
      <c r="AT222" s="47"/>
    </row>
    <row r="223" spans="1:46" ht="15" customHeight="1" x14ac:dyDescent="0.25">
      <c r="A223" s="10"/>
      <c r="B223" s="26">
        <v>223</v>
      </c>
      <c r="C223" s="27" t="s">
        <v>510</v>
      </c>
      <c r="D223" s="28" t="s">
        <v>511</v>
      </c>
      <c r="E223" s="29" t="s">
        <v>512</v>
      </c>
      <c r="F223" s="27" t="s">
        <v>513</v>
      </c>
      <c r="G223" s="30">
        <v>42257</v>
      </c>
      <c r="H223" s="60"/>
      <c r="I223" s="32">
        <v>190</v>
      </c>
      <c r="J223" s="32"/>
      <c r="K223" s="32"/>
      <c r="L223" s="32"/>
      <c r="M223" s="61">
        <v>190</v>
      </c>
      <c r="N223" s="34">
        <v>66.5</v>
      </c>
      <c r="O223" s="35" t="s">
        <v>942</v>
      </c>
      <c r="P223" s="36"/>
      <c r="Q223" s="37"/>
      <c r="R223" s="38"/>
      <c r="S223" s="39"/>
      <c r="T223" s="39"/>
      <c r="U223" s="39"/>
      <c r="V223" s="40">
        <v>6</v>
      </c>
      <c r="W223" s="41">
        <f t="shared" si="38"/>
        <v>72</v>
      </c>
      <c r="X223" s="41">
        <v>0</v>
      </c>
      <c r="Y223" s="41">
        <f t="shared" si="39"/>
        <v>39</v>
      </c>
      <c r="Z223" s="41">
        <f t="shared" si="40"/>
        <v>12</v>
      </c>
      <c r="AA223" s="41">
        <f t="shared" si="41"/>
        <v>33</v>
      </c>
      <c r="AB223" s="42">
        <f t="shared" si="42"/>
        <v>2.0151515151515151</v>
      </c>
      <c r="AC223" s="42">
        <v>24.18181818181818</v>
      </c>
      <c r="AD223" s="43">
        <v>147.68181818181819</v>
      </c>
      <c r="AE223" s="42">
        <f t="shared" si="43"/>
        <v>42.318181818181813</v>
      </c>
      <c r="AF223" s="44">
        <v>171.86363636363637</v>
      </c>
      <c r="AG223" s="41">
        <v>0</v>
      </c>
      <c r="AH223" s="44">
        <v>0</v>
      </c>
      <c r="AI223" s="44">
        <f t="shared" si="44"/>
        <v>24.18181818181818</v>
      </c>
      <c r="AJ223" s="44">
        <f t="shared" si="45"/>
        <v>171.86363636363637</v>
      </c>
      <c r="AK223" s="44">
        <f t="shared" si="37"/>
        <v>18.136363636363626</v>
      </c>
      <c r="AL223" s="41" t="str">
        <f t="shared" si="46"/>
        <v/>
      </c>
      <c r="AM223" s="45" t="s">
        <v>944</v>
      </c>
      <c r="AN223" s="46">
        <f t="shared" si="47"/>
        <v>0</v>
      </c>
      <c r="AO223" s="47" t="s">
        <v>94</v>
      </c>
      <c r="AP223" s="47">
        <v>5</v>
      </c>
      <c r="AQ223" s="48">
        <f t="shared" si="36"/>
        <v>2015</v>
      </c>
      <c r="AR223" s="47"/>
      <c r="AS223" s="47"/>
      <c r="AT223" s="47"/>
    </row>
    <row r="224" spans="1:46" ht="15" customHeight="1" x14ac:dyDescent="0.25">
      <c r="A224" s="10"/>
      <c r="B224" s="26">
        <v>224</v>
      </c>
      <c r="C224" s="27" t="s">
        <v>514</v>
      </c>
      <c r="D224" s="28" t="s">
        <v>515</v>
      </c>
      <c r="E224" s="29" t="s">
        <v>128</v>
      </c>
      <c r="F224" s="27" t="s">
        <v>73</v>
      </c>
      <c r="G224" s="30">
        <v>42270</v>
      </c>
      <c r="H224" s="60"/>
      <c r="I224" s="32">
        <v>531.75</v>
      </c>
      <c r="J224" s="32"/>
      <c r="K224" s="32"/>
      <c r="L224" s="32"/>
      <c r="M224" s="61">
        <v>531.75</v>
      </c>
      <c r="N224" s="34">
        <v>186.11250000000001</v>
      </c>
      <c r="O224" s="35" t="s">
        <v>942</v>
      </c>
      <c r="P224" s="36"/>
      <c r="Q224" s="37"/>
      <c r="R224" s="38"/>
      <c r="S224" s="39"/>
      <c r="T224" s="39"/>
      <c r="U224" s="39"/>
      <c r="V224" s="40">
        <v>6</v>
      </c>
      <c r="W224" s="41">
        <f t="shared" si="38"/>
        <v>72</v>
      </c>
      <c r="X224" s="41">
        <v>0</v>
      </c>
      <c r="Y224" s="41">
        <f t="shared" si="39"/>
        <v>39</v>
      </c>
      <c r="Z224" s="41">
        <f t="shared" si="40"/>
        <v>12</v>
      </c>
      <c r="AA224" s="41">
        <f t="shared" si="41"/>
        <v>33</v>
      </c>
      <c r="AB224" s="42">
        <f t="shared" si="42"/>
        <v>5.639772727272728</v>
      </c>
      <c r="AC224" s="42">
        <v>67.677272727272737</v>
      </c>
      <c r="AD224" s="43">
        <v>413.31477272727273</v>
      </c>
      <c r="AE224" s="42">
        <f t="shared" si="43"/>
        <v>118.43522727272727</v>
      </c>
      <c r="AF224" s="44">
        <v>480.99204545454546</v>
      </c>
      <c r="AG224" s="41">
        <v>0</v>
      </c>
      <c r="AH224" s="44">
        <v>0</v>
      </c>
      <c r="AI224" s="44">
        <f t="shared" si="44"/>
        <v>67.677272727272737</v>
      </c>
      <c r="AJ224" s="44">
        <f t="shared" si="45"/>
        <v>480.99204545454546</v>
      </c>
      <c r="AK224" s="44">
        <f t="shared" si="37"/>
        <v>50.757954545454538</v>
      </c>
      <c r="AL224" s="41" t="str">
        <f t="shared" si="46"/>
        <v/>
      </c>
      <c r="AM224" s="45" t="s">
        <v>943</v>
      </c>
      <c r="AN224" s="46">
        <f t="shared" si="47"/>
        <v>0</v>
      </c>
      <c r="AO224" s="47" t="s">
        <v>94</v>
      </c>
      <c r="AP224" s="47">
        <v>5</v>
      </c>
      <c r="AQ224" s="48">
        <f t="shared" si="36"/>
        <v>2015</v>
      </c>
      <c r="AR224" s="47"/>
      <c r="AS224" s="47"/>
      <c r="AT224" s="47"/>
    </row>
    <row r="225" spans="1:46" ht="15" customHeight="1" x14ac:dyDescent="0.25">
      <c r="A225" s="10"/>
      <c r="B225" s="26">
        <v>225</v>
      </c>
      <c r="C225" s="27" t="s">
        <v>516</v>
      </c>
      <c r="D225" s="28" t="s">
        <v>517</v>
      </c>
      <c r="E225" s="29" t="s">
        <v>128</v>
      </c>
      <c r="F225" s="27" t="s">
        <v>73</v>
      </c>
      <c r="G225" s="30">
        <v>42429</v>
      </c>
      <c r="H225" s="60"/>
      <c r="I225" s="32">
        <v>318.58</v>
      </c>
      <c r="J225" s="32"/>
      <c r="K225" s="32"/>
      <c r="L225" s="32"/>
      <c r="M225" s="61">
        <v>318.58</v>
      </c>
      <c r="N225" s="34">
        <v>138.04</v>
      </c>
      <c r="O225" s="35" t="s">
        <v>942</v>
      </c>
      <c r="P225" s="36"/>
      <c r="Q225" s="37"/>
      <c r="R225" s="38"/>
      <c r="S225" s="39"/>
      <c r="T225" s="39"/>
      <c r="U225" s="39"/>
      <c r="V225" s="40">
        <v>6</v>
      </c>
      <c r="W225" s="41">
        <f t="shared" si="38"/>
        <v>72</v>
      </c>
      <c r="X225" s="41">
        <v>0</v>
      </c>
      <c r="Y225" s="41">
        <f t="shared" si="39"/>
        <v>34</v>
      </c>
      <c r="Z225" s="41">
        <f t="shared" si="40"/>
        <v>12</v>
      </c>
      <c r="AA225" s="41">
        <f t="shared" si="41"/>
        <v>38</v>
      </c>
      <c r="AB225" s="42">
        <f t="shared" si="42"/>
        <v>3.6326315789473682</v>
      </c>
      <c r="AC225" s="42">
        <v>43.591578947368419</v>
      </c>
      <c r="AD225" s="43">
        <v>224.13157894736841</v>
      </c>
      <c r="AE225" s="42">
        <f t="shared" si="43"/>
        <v>94.448421052631574</v>
      </c>
      <c r="AF225" s="44">
        <v>267.7231578947368</v>
      </c>
      <c r="AG225" s="41">
        <v>0</v>
      </c>
      <c r="AH225" s="44">
        <v>0</v>
      </c>
      <c r="AI225" s="44">
        <f t="shared" si="44"/>
        <v>43.591578947368419</v>
      </c>
      <c r="AJ225" s="44">
        <f t="shared" si="45"/>
        <v>267.7231578947368</v>
      </c>
      <c r="AK225" s="44">
        <f t="shared" si="37"/>
        <v>50.856842105263183</v>
      </c>
      <c r="AL225" s="41" t="str">
        <f t="shared" si="46"/>
        <v/>
      </c>
      <c r="AM225" s="45" t="s">
        <v>943</v>
      </c>
      <c r="AN225" s="46">
        <f t="shared" si="47"/>
        <v>0</v>
      </c>
      <c r="AO225" s="47" t="s">
        <v>94</v>
      </c>
      <c r="AP225" s="47">
        <v>5</v>
      </c>
      <c r="AQ225" s="48">
        <f t="shared" si="36"/>
        <v>2016</v>
      </c>
      <c r="AR225" s="47"/>
      <c r="AS225" s="47"/>
      <c r="AT225" s="47"/>
    </row>
    <row r="226" spans="1:46" ht="15" customHeight="1" x14ac:dyDescent="0.25">
      <c r="A226" s="10"/>
      <c r="B226" s="26">
        <v>226</v>
      </c>
      <c r="C226" s="27" t="s">
        <v>518</v>
      </c>
      <c r="D226" s="28" t="s">
        <v>519</v>
      </c>
      <c r="E226" s="29" t="s">
        <v>277</v>
      </c>
      <c r="F226" s="27" t="s">
        <v>73</v>
      </c>
      <c r="G226" s="30">
        <v>41152</v>
      </c>
      <c r="H226" s="60"/>
      <c r="I226" s="32">
        <v>526.04</v>
      </c>
      <c r="J226" s="32"/>
      <c r="K226" s="32"/>
      <c r="L226" s="32"/>
      <c r="M226" s="61">
        <v>526.04</v>
      </c>
      <c r="N226" s="34">
        <v>192.90666666666664</v>
      </c>
      <c r="O226" s="35" t="s">
        <v>942</v>
      </c>
      <c r="P226" s="36"/>
      <c r="Q226" s="37"/>
      <c r="R226" s="38"/>
      <c r="S226" s="39"/>
      <c r="T226" s="39"/>
      <c r="U226" s="39"/>
      <c r="V226" s="40">
        <v>10</v>
      </c>
      <c r="W226" s="41">
        <f t="shared" si="38"/>
        <v>120</v>
      </c>
      <c r="X226" s="41">
        <v>0</v>
      </c>
      <c r="Y226" s="41">
        <f t="shared" si="39"/>
        <v>76</v>
      </c>
      <c r="Z226" s="41">
        <f t="shared" si="40"/>
        <v>12</v>
      </c>
      <c r="AA226" s="41">
        <f t="shared" si="41"/>
        <v>44</v>
      </c>
      <c r="AB226" s="42">
        <f t="shared" si="42"/>
        <v>4.3842424242424238</v>
      </c>
      <c r="AC226" s="42">
        <v>52.61090909090909</v>
      </c>
      <c r="AD226" s="43">
        <v>385.74424242424243</v>
      </c>
      <c r="AE226" s="42">
        <f t="shared" si="43"/>
        <v>140.29575757575753</v>
      </c>
      <c r="AF226" s="44">
        <v>438.35515151515153</v>
      </c>
      <c r="AG226" s="41">
        <v>0</v>
      </c>
      <c r="AH226" s="44">
        <v>0</v>
      </c>
      <c r="AI226" s="44">
        <f t="shared" si="44"/>
        <v>52.61090909090909</v>
      </c>
      <c r="AJ226" s="44">
        <f t="shared" si="45"/>
        <v>438.35515151515153</v>
      </c>
      <c r="AK226" s="44">
        <f t="shared" si="37"/>
        <v>87.68484848484843</v>
      </c>
      <c r="AL226" s="41" t="str">
        <f t="shared" si="46"/>
        <v/>
      </c>
      <c r="AM226" s="45" t="s">
        <v>943</v>
      </c>
      <c r="AN226" s="46">
        <f t="shared" si="47"/>
        <v>0</v>
      </c>
      <c r="AO226" s="47" t="s">
        <v>278</v>
      </c>
      <c r="AP226" s="47">
        <v>10</v>
      </c>
      <c r="AQ226" s="48">
        <f t="shared" si="36"/>
        <v>2012</v>
      </c>
      <c r="AR226" s="47"/>
      <c r="AS226" s="47"/>
      <c r="AT226" s="47"/>
    </row>
    <row r="227" spans="1:46" ht="15" customHeight="1" x14ac:dyDescent="0.25">
      <c r="A227" s="10"/>
      <c r="B227" s="26">
        <v>227</v>
      </c>
      <c r="C227" s="27" t="s">
        <v>520</v>
      </c>
      <c r="D227" s="28" t="s">
        <v>521</v>
      </c>
      <c r="E227" s="29" t="s">
        <v>277</v>
      </c>
      <c r="F227" s="27" t="s">
        <v>73</v>
      </c>
      <c r="G227" s="30">
        <v>41152</v>
      </c>
      <c r="H227" s="60"/>
      <c r="I227" s="32">
        <v>5136.1000000000004</v>
      </c>
      <c r="J227" s="32"/>
      <c r="K227" s="32"/>
      <c r="L227" s="32"/>
      <c r="M227" s="61">
        <v>5136.1000000000004</v>
      </c>
      <c r="N227" s="34">
        <v>1883.2366666666671</v>
      </c>
      <c r="O227" s="35" t="s">
        <v>942</v>
      </c>
      <c r="P227" s="36"/>
      <c r="Q227" s="37"/>
      <c r="R227" s="38"/>
      <c r="S227" s="39"/>
      <c r="T227" s="39"/>
      <c r="U227" s="39"/>
      <c r="V227" s="40">
        <v>10</v>
      </c>
      <c r="W227" s="41">
        <f t="shared" si="38"/>
        <v>120</v>
      </c>
      <c r="X227" s="41">
        <v>0</v>
      </c>
      <c r="Y227" s="41">
        <f t="shared" si="39"/>
        <v>76</v>
      </c>
      <c r="Z227" s="41">
        <f t="shared" si="40"/>
        <v>12</v>
      </c>
      <c r="AA227" s="41">
        <f t="shared" si="41"/>
        <v>44</v>
      </c>
      <c r="AB227" s="42">
        <f t="shared" si="42"/>
        <v>42.800833333333344</v>
      </c>
      <c r="AC227" s="42">
        <v>513.61000000000013</v>
      </c>
      <c r="AD227" s="43">
        <v>3766.4733333333334</v>
      </c>
      <c r="AE227" s="42">
        <f t="shared" si="43"/>
        <v>1369.626666666667</v>
      </c>
      <c r="AF227" s="44">
        <v>4280.0833333333339</v>
      </c>
      <c r="AG227" s="41">
        <v>0</v>
      </c>
      <c r="AH227" s="44">
        <v>0</v>
      </c>
      <c r="AI227" s="44">
        <f t="shared" si="44"/>
        <v>513.61000000000013</v>
      </c>
      <c r="AJ227" s="44">
        <f t="shared" si="45"/>
        <v>4280.0833333333339</v>
      </c>
      <c r="AK227" s="44">
        <f t="shared" si="37"/>
        <v>856.01666666666642</v>
      </c>
      <c r="AL227" s="41" t="str">
        <f t="shared" si="46"/>
        <v/>
      </c>
      <c r="AM227" s="45" t="s">
        <v>943</v>
      </c>
      <c r="AN227" s="46">
        <f t="shared" si="47"/>
        <v>0</v>
      </c>
      <c r="AO227" s="47" t="s">
        <v>278</v>
      </c>
      <c r="AP227" s="47">
        <v>10</v>
      </c>
      <c r="AQ227" s="48">
        <f t="shared" si="36"/>
        <v>2012</v>
      </c>
      <c r="AR227" s="47"/>
      <c r="AS227" s="47"/>
      <c r="AT227" s="47"/>
    </row>
    <row r="228" spans="1:46" ht="15" customHeight="1" x14ac:dyDescent="0.25">
      <c r="A228" s="10"/>
      <c r="B228" s="26">
        <v>228</v>
      </c>
      <c r="C228" s="27" t="s">
        <v>522</v>
      </c>
      <c r="D228" s="28" t="s">
        <v>523</v>
      </c>
      <c r="E228" s="29" t="s">
        <v>277</v>
      </c>
      <c r="F228" s="27" t="s">
        <v>73</v>
      </c>
      <c r="G228" s="30">
        <v>41152</v>
      </c>
      <c r="H228" s="60"/>
      <c r="I228" s="32">
        <v>621.29999999999995</v>
      </c>
      <c r="J228" s="32"/>
      <c r="K228" s="32"/>
      <c r="L228" s="32"/>
      <c r="M228" s="61">
        <v>621.29999999999995</v>
      </c>
      <c r="N228" s="34">
        <v>227.80999999999995</v>
      </c>
      <c r="O228" s="35" t="s">
        <v>942</v>
      </c>
      <c r="P228" s="36"/>
      <c r="Q228" s="37"/>
      <c r="R228" s="38"/>
      <c r="S228" s="39"/>
      <c r="T228" s="39"/>
      <c r="U228" s="39"/>
      <c r="V228" s="40">
        <v>10</v>
      </c>
      <c r="W228" s="41">
        <f t="shared" si="38"/>
        <v>120</v>
      </c>
      <c r="X228" s="41">
        <v>0</v>
      </c>
      <c r="Y228" s="41">
        <f t="shared" si="39"/>
        <v>76</v>
      </c>
      <c r="Z228" s="41">
        <f t="shared" si="40"/>
        <v>12</v>
      </c>
      <c r="AA228" s="41">
        <f t="shared" si="41"/>
        <v>44</v>
      </c>
      <c r="AB228" s="42">
        <f t="shared" si="42"/>
        <v>5.1774999999999984</v>
      </c>
      <c r="AC228" s="42">
        <v>62.129999999999981</v>
      </c>
      <c r="AD228" s="43">
        <v>455.62</v>
      </c>
      <c r="AE228" s="42">
        <f t="shared" si="43"/>
        <v>165.67999999999995</v>
      </c>
      <c r="AF228" s="44">
        <v>517.75</v>
      </c>
      <c r="AG228" s="41">
        <v>0</v>
      </c>
      <c r="AH228" s="44">
        <v>0</v>
      </c>
      <c r="AI228" s="44">
        <f t="shared" si="44"/>
        <v>62.129999999999981</v>
      </c>
      <c r="AJ228" s="44">
        <f t="shared" si="45"/>
        <v>517.75</v>
      </c>
      <c r="AK228" s="44">
        <f t="shared" si="37"/>
        <v>103.54999999999995</v>
      </c>
      <c r="AL228" s="41" t="str">
        <f t="shared" si="46"/>
        <v/>
      </c>
      <c r="AM228" s="45" t="s">
        <v>943</v>
      </c>
      <c r="AN228" s="46">
        <f t="shared" si="47"/>
        <v>0</v>
      </c>
      <c r="AO228" s="47" t="s">
        <v>278</v>
      </c>
      <c r="AP228" s="47">
        <v>10</v>
      </c>
      <c r="AQ228" s="48">
        <f t="shared" si="36"/>
        <v>2012</v>
      </c>
      <c r="AR228" s="47"/>
      <c r="AS228" s="47"/>
      <c r="AT228" s="47"/>
    </row>
    <row r="229" spans="1:46" ht="15" customHeight="1" x14ac:dyDescent="0.25">
      <c r="A229" s="10"/>
      <c r="B229" s="26">
        <v>229</v>
      </c>
      <c r="C229" s="27" t="s">
        <v>524</v>
      </c>
      <c r="D229" s="28" t="s">
        <v>525</v>
      </c>
      <c r="E229" s="29" t="s">
        <v>277</v>
      </c>
      <c r="F229" s="27" t="s">
        <v>73</v>
      </c>
      <c r="G229" s="30">
        <v>41152</v>
      </c>
      <c r="H229" s="60"/>
      <c r="I229" s="32">
        <v>360.36</v>
      </c>
      <c r="J229" s="32"/>
      <c r="K229" s="32"/>
      <c r="L229" s="32"/>
      <c r="M229" s="61">
        <v>360.36</v>
      </c>
      <c r="N229" s="34">
        <v>132.10666666666668</v>
      </c>
      <c r="O229" s="35" t="s">
        <v>942</v>
      </c>
      <c r="P229" s="36"/>
      <c r="Q229" s="37"/>
      <c r="R229" s="38"/>
      <c r="S229" s="39"/>
      <c r="T229" s="39"/>
      <c r="U229" s="39"/>
      <c r="V229" s="40">
        <v>10</v>
      </c>
      <c r="W229" s="41">
        <f t="shared" si="38"/>
        <v>120</v>
      </c>
      <c r="X229" s="41">
        <v>0</v>
      </c>
      <c r="Y229" s="41">
        <f t="shared" si="39"/>
        <v>76</v>
      </c>
      <c r="Z229" s="41">
        <f t="shared" si="40"/>
        <v>12</v>
      </c>
      <c r="AA229" s="41">
        <f t="shared" si="41"/>
        <v>44</v>
      </c>
      <c r="AB229" s="42">
        <f t="shared" si="42"/>
        <v>3.0024242424242429</v>
      </c>
      <c r="AC229" s="42">
        <v>36.029090909090911</v>
      </c>
      <c r="AD229" s="43">
        <v>264.28242424242421</v>
      </c>
      <c r="AE229" s="42">
        <f t="shared" si="43"/>
        <v>96.077575757575801</v>
      </c>
      <c r="AF229" s="44">
        <v>300.3115151515151</v>
      </c>
      <c r="AG229" s="41">
        <v>0</v>
      </c>
      <c r="AH229" s="44">
        <v>0</v>
      </c>
      <c r="AI229" s="44">
        <f t="shared" si="44"/>
        <v>36.029090909090911</v>
      </c>
      <c r="AJ229" s="44">
        <f t="shared" si="45"/>
        <v>300.3115151515151</v>
      </c>
      <c r="AK229" s="44">
        <f t="shared" si="37"/>
        <v>60.048484848484918</v>
      </c>
      <c r="AL229" s="41" t="str">
        <f t="shared" si="46"/>
        <v/>
      </c>
      <c r="AM229" s="45" t="s">
        <v>943</v>
      </c>
      <c r="AN229" s="46">
        <f t="shared" si="47"/>
        <v>0</v>
      </c>
      <c r="AO229" s="47" t="s">
        <v>278</v>
      </c>
      <c r="AP229" s="47">
        <v>10</v>
      </c>
      <c r="AQ229" s="48">
        <f t="shared" si="36"/>
        <v>2012</v>
      </c>
      <c r="AR229" s="47"/>
      <c r="AS229" s="47"/>
      <c r="AT229" s="47"/>
    </row>
    <row r="230" spans="1:46" ht="15" customHeight="1" x14ac:dyDescent="0.25">
      <c r="A230" s="10"/>
      <c r="B230" s="26">
        <v>230</v>
      </c>
      <c r="C230" s="27" t="s">
        <v>526</v>
      </c>
      <c r="D230" s="28" t="s">
        <v>527</v>
      </c>
      <c r="E230" s="29" t="s">
        <v>277</v>
      </c>
      <c r="F230" s="27" t="s">
        <v>73</v>
      </c>
      <c r="G230" s="30">
        <v>41152</v>
      </c>
      <c r="H230" s="31"/>
      <c r="I230" s="32">
        <v>1240.53</v>
      </c>
      <c r="J230" s="32"/>
      <c r="K230" s="32"/>
      <c r="L230" s="32"/>
      <c r="M230" s="33">
        <v>1240.53</v>
      </c>
      <c r="N230" s="34">
        <v>454.88</v>
      </c>
      <c r="O230" s="35" t="s">
        <v>942</v>
      </c>
      <c r="P230" s="36"/>
      <c r="Q230" s="37"/>
      <c r="R230" s="38"/>
      <c r="S230" s="39"/>
      <c r="T230" s="39"/>
      <c r="U230" s="39"/>
      <c r="V230" s="40">
        <v>10</v>
      </c>
      <c r="W230" s="41">
        <f t="shared" si="38"/>
        <v>120</v>
      </c>
      <c r="X230" s="41">
        <v>0</v>
      </c>
      <c r="Y230" s="41">
        <f t="shared" si="39"/>
        <v>76</v>
      </c>
      <c r="Z230" s="41">
        <f t="shared" si="40"/>
        <v>12</v>
      </c>
      <c r="AA230" s="41">
        <f t="shared" si="41"/>
        <v>44</v>
      </c>
      <c r="AB230" s="42">
        <f t="shared" si="42"/>
        <v>10.338181818181818</v>
      </c>
      <c r="AC230" s="42">
        <v>124.05818181818182</v>
      </c>
      <c r="AD230" s="43">
        <v>909.70818181818186</v>
      </c>
      <c r="AE230" s="42">
        <f t="shared" si="43"/>
        <v>330.82181818181812</v>
      </c>
      <c r="AF230" s="44">
        <v>1033.7663636363636</v>
      </c>
      <c r="AG230" s="41">
        <v>0</v>
      </c>
      <c r="AH230" s="44">
        <v>0</v>
      </c>
      <c r="AI230" s="44">
        <f t="shared" si="44"/>
        <v>124.05818181818182</v>
      </c>
      <c r="AJ230" s="44">
        <f t="shared" si="45"/>
        <v>1033.7663636363636</v>
      </c>
      <c r="AK230" s="44">
        <f t="shared" si="37"/>
        <v>206.76363636363635</v>
      </c>
      <c r="AL230" s="41" t="str">
        <f t="shared" si="46"/>
        <v/>
      </c>
      <c r="AM230" s="45" t="s">
        <v>943</v>
      </c>
      <c r="AN230" s="46">
        <f t="shared" si="47"/>
        <v>0</v>
      </c>
      <c r="AO230" s="47" t="s">
        <v>278</v>
      </c>
      <c r="AP230" s="47">
        <v>10</v>
      </c>
      <c r="AQ230" s="48">
        <f t="shared" si="36"/>
        <v>2012</v>
      </c>
      <c r="AR230" s="47"/>
      <c r="AS230" s="47"/>
      <c r="AT230" s="47"/>
    </row>
    <row r="231" spans="1:46" ht="15" customHeight="1" x14ac:dyDescent="0.25">
      <c r="A231" s="10"/>
      <c r="B231" s="26">
        <v>231</v>
      </c>
      <c r="C231" s="27" t="s">
        <v>528</v>
      </c>
      <c r="D231" s="28" t="s">
        <v>529</v>
      </c>
      <c r="E231" s="29" t="s">
        <v>277</v>
      </c>
      <c r="F231" s="27" t="s">
        <v>73</v>
      </c>
      <c r="G231" s="30">
        <v>41152</v>
      </c>
      <c r="H231" s="60"/>
      <c r="I231" s="32">
        <v>213.31</v>
      </c>
      <c r="J231" s="32"/>
      <c r="K231" s="32"/>
      <c r="L231" s="32"/>
      <c r="M231" s="61">
        <v>213.31</v>
      </c>
      <c r="N231" s="34">
        <v>78.22</v>
      </c>
      <c r="O231" s="35" t="s">
        <v>942</v>
      </c>
      <c r="P231" s="36"/>
      <c r="Q231" s="37"/>
      <c r="R231" s="38"/>
      <c r="S231" s="39"/>
      <c r="T231" s="39"/>
      <c r="U231" s="39"/>
      <c r="V231" s="40">
        <v>10</v>
      </c>
      <c r="W231" s="41">
        <f t="shared" si="38"/>
        <v>120</v>
      </c>
      <c r="X231" s="41">
        <v>0</v>
      </c>
      <c r="Y231" s="41">
        <f t="shared" si="39"/>
        <v>76</v>
      </c>
      <c r="Z231" s="41">
        <f t="shared" si="40"/>
        <v>12</v>
      </c>
      <c r="AA231" s="41">
        <f t="shared" si="41"/>
        <v>44</v>
      </c>
      <c r="AB231" s="42">
        <f t="shared" si="42"/>
        <v>1.7777272727272726</v>
      </c>
      <c r="AC231" s="42">
        <v>21.332727272727272</v>
      </c>
      <c r="AD231" s="43">
        <v>156.42272727272729</v>
      </c>
      <c r="AE231" s="42">
        <f t="shared" si="43"/>
        <v>56.887272727272716</v>
      </c>
      <c r="AF231" s="44">
        <v>177.75545454545457</v>
      </c>
      <c r="AG231" s="41">
        <v>0</v>
      </c>
      <c r="AH231" s="44">
        <v>0</v>
      </c>
      <c r="AI231" s="44">
        <f t="shared" si="44"/>
        <v>21.332727272727272</v>
      </c>
      <c r="AJ231" s="44">
        <f t="shared" si="45"/>
        <v>177.75545454545457</v>
      </c>
      <c r="AK231" s="44">
        <f t="shared" si="37"/>
        <v>35.554545454545433</v>
      </c>
      <c r="AL231" s="41" t="str">
        <f t="shared" si="46"/>
        <v/>
      </c>
      <c r="AM231" s="45" t="s">
        <v>943</v>
      </c>
      <c r="AN231" s="46">
        <f t="shared" si="47"/>
        <v>0</v>
      </c>
      <c r="AO231" s="47" t="s">
        <v>278</v>
      </c>
      <c r="AP231" s="47">
        <v>10</v>
      </c>
      <c r="AQ231" s="48">
        <f t="shared" si="36"/>
        <v>2012</v>
      </c>
      <c r="AR231" s="47"/>
      <c r="AS231" s="47"/>
      <c r="AT231" s="47"/>
    </row>
    <row r="232" spans="1:46" ht="15" customHeight="1" x14ac:dyDescent="0.25">
      <c r="A232" s="10"/>
      <c r="B232" s="26">
        <v>232</v>
      </c>
      <c r="C232" s="27" t="s">
        <v>530</v>
      </c>
      <c r="D232" s="28" t="s">
        <v>531</v>
      </c>
      <c r="E232" s="29" t="s">
        <v>277</v>
      </c>
      <c r="F232" s="27" t="s">
        <v>73</v>
      </c>
      <c r="G232" s="30">
        <v>41152</v>
      </c>
      <c r="H232" s="60"/>
      <c r="I232" s="32">
        <v>2526.63</v>
      </c>
      <c r="J232" s="32"/>
      <c r="K232" s="32"/>
      <c r="L232" s="32"/>
      <c r="M232" s="61">
        <v>2526.63</v>
      </c>
      <c r="N232" s="34">
        <v>926.45</v>
      </c>
      <c r="O232" s="35" t="s">
        <v>942</v>
      </c>
      <c r="P232" s="36"/>
      <c r="Q232" s="37"/>
      <c r="R232" s="38"/>
      <c r="S232" s="39"/>
      <c r="T232" s="39"/>
      <c r="U232" s="39"/>
      <c r="V232" s="40">
        <v>10</v>
      </c>
      <c r="W232" s="41">
        <f t="shared" si="38"/>
        <v>120</v>
      </c>
      <c r="X232" s="41">
        <v>0</v>
      </c>
      <c r="Y232" s="41">
        <f t="shared" si="39"/>
        <v>76</v>
      </c>
      <c r="Z232" s="41">
        <f t="shared" si="40"/>
        <v>12</v>
      </c>
      <c r="AA232" s="41">
        <f t="shared" si="41"/>
        <v>44</v>
      </c>
      <c r="AB232" s="42">
        <f t="shared" si="42"/>
        <v>21.055681818181821</v>
      </c>
      <c r="AC232" s="42">
        <v>252.66818181818184</v>
      </c>
      <c r="AD232" s="43">
        <v>1852.848181818182</v>
      </c>
      <c r="AE232" s="42">
        <f t="shared" si="43"/>
        <v>673.78181818181815</v>
      </c>
      <c r="AF232" s="44">
        <v>2105.5163636363636</v>
      </c>
      <c r="AG232" s="41">
        <v>0</v>
      </c>
      <c r="AH232" s="44">
        <v>0</v>
      </c>
      <c r="AI232" s="44">
        <f t="shared" si="44"/>
        <v>252.66818181818184</v>
      </c>
      <c r="AJ232" s="44">
        <f t="shared" si="45"/>
        <v>2105.5163636363636</v>
      </c>
      <c r="AK232" s="44">
        <f t="shared" si="37"/>
        <v>421.11363636363649</v>
      </c>
      <c r="AL232" s="41" t="str">
        <f t="shared" si="46"/>
        <v/>
      </c>
      <c r="AM232" s="45" t="s">
        <v>943</v>
      </c>
      <c r="AN232" s="46">
        <f t="shared" si="47"/>
        <v>0</v>
      </c>
      <c r="AO232" s="47" t="s">
        <v>278</v>
      </c>
      <c r="AP232" s="47">
        <v>10</v>
      </c>
      <c r="AQ232" s="48">
        <f t="shared" si="36"/>
        <v>2012</v>
      </c>
      <c r="AR232" s="47"/>
      <c r="AS232" s="47"/>
      <c r="AT232" s="47"/>
    </row>
    <row r="233" spans="1:46" ht="15" customHeight="1" x14ac:dyDescent="0.25">
      <c r="A233" s="10"/>
      <c r="B233" s="26">
        <v>233</v>
      </c>
      <c r="C233" s="27" t="s">
        <v>532</v>
      </c>
      <c r="D233" s="28" t="s">
        <v>533</v>
      </c>
      <c r="E233" s="29" t="s">
        <v>277</v>
      </c>
      <c r="F233" s="27" t="s">
        <v>73</v>
      </c>
      <c r="G233" s="30">
        <v>41152</v>
      </c>
      <c r="H233" s="60"/>
      <c r="I233" s="32">
        <v>1426.93</v>
      </c>
      <c r="J233" s="32"/>
      <c r="K233" s="32"/>
      <c r="L233" s="32"/>
      <c r="M233" s="33">
        <v>1426.93</v>
      </c>
      <c r="N233" s="34">
        <v>523.22666666666669</v>
      </c>
      <c r="O233" s="35" t="s">
        <v>942</v>
      </c>
      <c r="P233" s="36"/>
      <c r="Q233" s="37"/>
      <c r="R233" s="38"/>
      <c r="S233" s="39"/>
      <c r="T233" s="39"/>
      <c r="U233" s="39"/>
      <c r="V233" s="40">
        <v>10</v>
      </c>
      <c r="W233" s="41">
        <f t="shared" si="38"/>
        <v>120</v>
      </c>
      <c r="X233" s="41">
        <v>0</v>
      </c>
      <c r="Y233" s="41">
        <f t="shared" si="39"/>
        <v>76</v>
      </c>
      <c r="Z233" s="41">
        <f t="shared" si="40"/>
        <v>12</v>
      </c>
      <c r="AA233" s="41">
        <f t="shared" si="41"/>
        <v>44</v>
      </c>
      <c r="AB233" s="42">
        <f t="shared" si="42"/>
        <v>11.891515151515152</v>
      </c>
      <c r="AC233" s="42">
        <v>142.69818181818184</v>
      </c>
      <c r="AD233" s="43">
        <v>1046.4015151515152</v>
      </c>
      <c r="AE233" s="42">
        <f t="shared" si="43"/>
        <v>380.52848484848482</v>
      </c>
      <c r="AF233" s="44">
        <v>1189.0996969696971</v>
      </c>
      <c r="AG233" s="41">
        <v>0</v>
      </c>
      <c r="AH233" s="44">
        <v>0</v>
      </c>
      <c r="AI233" s="44">
        <f t="shared" si="44"/>
        <v>142.69818181818184</v>
      </c>
      <c r="AJ233" s="44">
        <f t="shared" si="45"/>
        <v>1189.0996969696971</v>
      </c>
      <c r="AK233" s="44">
        <f t="shared" si="37"/>
        <v>237.83030303030296</v>
      </c>
      <c r="AL233" s="41" t="str">
        <f t="shared" si="46"/>
        <v/>
      </c>
      <c r="AM233" s="45" t="s">
        <v>943</v>
      </c>
      <c r="AN233" s="46">
        <f t="shared" si="47"/>
        <v>0</v>
      </c>
      <c r="AO233" s="47" t="s">
        <v>278</v>
      </c>
      <c r="AP233" s="47">
        <v>10</v>
      </c>
      <c r="AQ233" s="48">
        <f t="shared" si="36"/>
        <v>2012</v>
      </c>
      <c r="AR233" s="47"/>
      <c r="AS233" s="47"/>
      <c r="AT233" s="47"/>
    </row>
    <row r="234" spans="1:46" ht="15" customHeight="1" x14ac:dyDescent="0.25">
      <c r="A234" s="10"/>
      <c r="B234" s="26">
        <v>234</v>
      </c>
      <c r="C234" s="27" t="s">
        <v>534</v>
      </c>
      <c r="D234" s="28" t="s">
        <v>535</v>
      </c>
      <c r="E234" s="29" t="s">
        <v>277</v>
      </c>
      <c r="F234" s="27" t="s">
        <v>73</v>
      </c>
      <c r="G234" s="30">
        <v>41152</v>
      </c>
      <c r="H234" s="60"/>
      <c r="I234" s="32">
        <v>3272.19</v>
      </c>
      <c r="J234" s="32"/>
      <c r="K234" s="32"/>
      <c r="L234" s="32"/>
      <c r="M234" s="61">
        <v>3272.19</v>
      </c>
      <c r="N234" s="34">
        <v>1199.7966666666666</v>
      </c>
      <c r="O234" s="35" t="s">
        <v>942</v>
      </c>
      <c r="P234" s="36"/>
      <c r="Q234" s="37"/>
      <c r="R234" s="38"/>
      <c r="S234" s="39"/>
      <c r="T234" s="39"/>
      <c r="U234" s="39"/>
      <c r="V234" s="40">
        <v>10</v>
      </c>
      <c r="W234" s="41">
        <f t="shared" si="38"/>
        <v>120</v>
      </c>
      <c r="X234" s="41">
        <v>0</v>
      </c>
      <c r="Y234" s="41">
        <f t="shared" si="39"/>
        <v>76</v>
      </c>
      <c r="Z234" s="41">
        <f t="shared" si="40"/>
        <v>12</v>
      </c>
      <c r="AA234" s="41">
        <f t="shared" si="41"/>
        <v>44</v>
      </c>
      <c r="AB234" s="42">
        <f t="shared" si="42"/>
        <v>27.268106060606058</v>
      </c>
      <c r="AC234" s="42">
        <v>327.2172727272727</v>
      </c>
      <c r="AD234" s="43">
        <v>2399.6106060606062</v>
      </c>
      <c r="AE234" s="42">
        <f t="shared" si="43"/>
        <v>872.57939393939387</v>
      </c>
      <c r="AF234" s="44">
        <v>2726.8278787878789</v>
      </c>
      <c r="AG234" s="41">
        <v>0</v>
      </c>
      <c r="AH234" s="44">
        <v>0</v>
      </c>
      <c r="AI234" s="44">
        <f t="shared" si="44"/>
        <v>327.2172727272727</v>
      </c>
      <c r="AJ234" s="44">
        <f t="shared" si="45"/>
        <v>2726.8278787878789</v>
      </c>
      <c r="AK234" s="44">
        <f t="shared" si="37"/>
        <v>545.36212121212111</v>
      </c>
      <c r="AL234" s="41" t="str">
        <f t="shared" si="46"/>
        <v/>
      </c>
      <c r="AM234" s="45" t="s">
        <v>943</v>
      </c>
      <c r="AN234" s="46">
        <f t="shared" si="47"/>
        <v>0</v>
      </c>
      <c r="AO234" s="47" t="s">
        <v>278</v>
      </c>
      <c r="AP234" s="47">
        <v>10</v>
      </c>
      <c r="AQ234" s="48">
        <f t="shared" si="36"/>
        <v>2012</v>
      </c>
      <c r="AR234" s="47"/>
      <c r="AS234" s="47"/>
      <c r="AT234" s="47"/>
    </row>
    <row r="235" spans="1:46" ht="15" customHeight="1" x14ac:dyDescent="0.25">
      <c r="A235" s="10"/>
      <c r="B235" s="26">
        <v>235</v>
      </c>
      <c r="C235" s="27" t="s">
        <v>536</v>
      </c>
      <c r="D235" s="28" t="s">
        <v>537</v>
      </c>
      <c r="E235" s="29" t="s">
        <v>128</v>
      </c>
      <c r="F235" s="27" t="s">
        <v>67</v>
      </c>
      <c r="G235" s="30">
        <v>42501</v>
      </c>
      <c r="H235" s="60"/>
      <c r="I235" s="32">
        <v>395.04</v>
      </c>
      <c r="J235" s="32"/>
      <c r="K235" s="32"/>
      <c r="L235" s="32"/>
      <c r="M235" s="61">
        <v>395.04</v>
      </c>
      <c r="N235" s="34">
        <v>190.93083333333337</v>
      </c>
      <c r="O235" s="35" t="s">
        <v>942</v>
      </c>
      <c r="P235" s="36"/>
      <c r="Q235" s="37"/>
      <c r="R235" s="38"/>
      <c r="S235" s="39"/>
      <c r="T235" s="39"/>
      <c r="U235" s="39"/>
      <c r="V235" s="40">
        <v>6</v>
      </c>
      <c r="W235" s="41">
        <f t="shared" si="38"/>
        <v>72</v>
      </c>
      <c r="X235" s="41">
        <v>0</v>
      </c>
      <c r="Y235" s="41">
        <f t="shared" si="39"/>
        <v>31</v>
      </c>
      <c r="Z235" s="41">
        <f t="shared" si="40"/>
        <v>12</v>
      </c>
      <c r="AA235" s="41">
        <f t="shared" si="41"/>
        <v>41</v>
      </c>
      <c r="AB235" s="42">
        <f t="shared" si="42"/>
        <v>4.6568495934959362</v>
      </c>
      <c r="AC235" s="42">
        <v>55.882195121951234</v>
      </c>
      <c r="AD235" s="43">
        <v>259.99136178861789</v>
      </c>
      <c r="AE235" s="42">
        <f t="shared" si="43"/>
        <v>135.04863821138213</v>
      </c>
      <c r="AF235" s="44">
        <v>315.87355691056911</v>
      </c>
      <c r="AG235" s="41">
        <v>0</v>
      </c>
      <c r="AH235" s="44">
        <v>0</v>
      </c>
      <c r="AI235" s="44">
        <f t="shared" si="44"/>
        <v>55.882195121951234</v>
      </c>
      <c r="AJ235" s="44">
        <f t="shared" si="45"/>
        <v>315.87355691056911</v>
      </c>
      <c r="AK235" s="44">
        <f t="shared" si="37"/>
        <v>79.166443089430913</v>
      </c>
      <c r="AL235" s="41" t="str">
        <f t="shared" si="46"/>
        <v/>
      </c>
      <c r="AM235" s="45" t="s">
        <v>943</v>
      </c>
      <c r="AN235" s="46">
        <f t="shared" si="47"/>
        <v>0</v>
      </c>
      <c r="AO235" s="47" t="s">
        <v>94</v>
      </c>
      <c r="AP235" s="47">
        <v>5</v>
      </c>
      <c r="AQ235" s="48">
        <f t="shared" si="36"/>
        <v>2016</v>
      </c>
      <c r="AR235" s="47"/>
      <c r="AS235" s="47"/>
      <c r="AT235" s="47"/>
    </row>
    <row r="236" spans="1:46" ht="15" customHeight="1" x14ac:dyDescent="0.25">
      <c r="A236" s="10"/>
      <c r="B236" s="26">
        <v>236</v>
      </c>
      <c r="C236" s="27" t="s">
        <v>538</v>
      </c>
      <c r="D236" s="28" t="s">
        <v>539</v>
      </c>
      <c r="E236" s="29" t="s">
        <v>128</v>
      </c>
      <c r="F236" s="27" t="s">
        <v>58</v>
      </c>
      <c r="G236" s="30">
        <v>42501</v>
      </c>
      <c r="H236" s="60"/>
      <c r="I236" s="32">
        <v>395.04</v>
      </c>
      <c r="J236" s="32"/>
      <c r="K236" s="32"/>
      <c r="L236" s="32"/>
      <c r="M236" s="61">
        <v>395.04</v>
      </c>
      <c r="N236" s="34">
        <v>190.93083333333337</v>
      </c>
      <c r="O236" s="35" t="s">
        <v>942</v>
      </c>
      <c r="P236" s="36"/>
      <c r="Q236" s="37"/>
      <c r="R236" s="38"/>
      <c r="S236" s="39"/>
      <c r="T236" s="39"/>
      <c r="U236" s="39"/>
      <c r="V236" s="40">
        <v>6</v>
      </c>
      <c r="W236" s="41">
        <f t="shared" si="38"/>
        <v>72</v>
      </c>
      <c r="X236" s="41">
        <v>0</v>
      </c>
      <c r="Y236" s="41">
        <f t="shared" si="39"/>
        <v>31</v>
      </c>
      <c r="Z236" s="41">
        <f t="shared" si="40"/>
        <v>12</v>
      </c>
      <c r="AA236" s="41">
        <f t="shared" si="41"/>
        <v>41</v>
      </c>
      <c r="AB236" s="42">
        <f t="shared" si="42"/>
        <v>4.6568495934959362</v>
      </c>
      <c r="AC236" s="42">
        <v>55.882195121951234</v>
      </c>
      <c r="AD236" s="43">
        <v>259.99136178861789</v>
      </c>
      <c r="AE236" s="42">
        <f t="shared" si="43"/>
        <v>135.04863821138213</v>
      </c>
      <c r="AF236" s="44">
        <v>315.87355691056911</v>
      </c>
      <c r="AG236" s="41">
        <v>0</v>
      </c>
      <c r="AH236" s="44">
        <v>0</v>
      </c>
      <c r="AI236" s="44">
        <f t="shared" si="44"/>
        <v>55.882195121951234</v>
      </c>
      <c r="AJ236" s="44">
        <f t="shared" si="45"/>
        <v>315.87355691056911</v>
      </c>
      <c r="AK236" s="44">
        <f t="shared" si="37"/>
        <v>79.166443089430913</v>
      </c>
      <c r="AL236" s="41" t="str">
        <f t="shared" si="46"/>
        <v/>
      </c>
      <c r="AM236" s="45" t="s">
        <v>944</v>
      </c>
      <c r="AN236" s="46">
        <f t="shared" si="47"/>
        <v>0</v>
      </c>
      <c r="AO236" s="47" t="s">
        <v>94</v>
      </c>
      <c r="AP236" s="47">
        <v>5</v>
      </c>
      <c r="AQ236" s="48">
        <f t="shared" si="36"/>
        <v>2016</v>
      </c>
      <c r="AR236" s="47"/>
      <c r="AS236" s="47"/>
      <c r="AT236" s="47"/>
    </row>
    <row r="237" spans="1:46" ht="15" customHeight="1" x14ac:dyDescent="0.25">
      <c r="A237" s="10"/>
      <c r="B237" s="26">
        <v>237</v>
      </c>
      <c r="C237" s="27" t="s">
        <v>540</v>
      </c>
      <c r="D237" s="28" t="s">
        <v>541</v>
      </c>
      <c r="E237" s="29" t="s">
        <v>128</v>
      </c>
      <c r="F237" s="27" t="s">
        <v>67</v>
      </c>
      <c r="G237" s="30">
        <v>42508</v>
      </c>
      <c r="H237" s="60"/>
      <c r="I237" s="32">
        <v>1074.3800000000001</v>
      </c>
      <c r="J237" s="32"/>
      <c r="K237" s="32"/>
      <c r="L237" s="32"/>
      <c r="M237" s="61">
        <v>1074.3800000000001</v>
      </c>
      <c r="N237" s="34">
        <v>519.27333333333343</v>
      </c>
      <c r="O237" s="35" t="s">
        <v>942</v>
      </c>
      <c r="P237" s="36"/>
      <c r="Q237" s="37"/>
      <c r="R237" s="38"/>
      <c r="S237" s="39"/>
      <c r="T237" s="39"/>
      <c r="U237" s="39"/>
      <c r="V237" s="40">
        <v>6</v>
      </c>
      <c r="W237" s="41">
        <f t="shared" si="38"/>
        <v>72</v>
      </c>
      <c r="X237" s="41">
        <v>0</v>
      </c>
      <c r="Y237" s="41">
        <f t="shared" si="39"/>
        <v>31</v>
      </c>
      <c r="Z237" s="41">
        <f t="shared" si="40"/>
        <v>12</v>
      </c>
      <c r="AA237" s="41">
        <f t="shared" si="41"/>
        <v>41</v>
      </c>
      <c r="AB237" s="42">
        <f t="shared" si="42"/>
        <v>12.665203252032523</v>
      </c>
      <c r="AC237" s="42">
        <v>151.98243902439026</v>
      </c>
      <c r="AD237" s="43">
        <v>707.08910569105694</v>
      </c>
      <c r="AE237" s="42">
        <f t="shared" si="43"/>
        <v>367.29089430894317</v>
      </c>
      <c r="AF237" s="44">
        <v>859.0715447154472</v>
      </c>
      <c r="AG237" s="41">
        <v>0</v>
      </c>
      <c r="AH237" s="44">
        <v>0</v>
      </c>
      <c r="AI237" s="44">
        <f t="shared" si="44"/>
        <v>151.98243902439026</v>
      </c>
      <c r="AJ237" s="44">
        <f t="shared" si="45"/>
        <v>859.0715447154472</v>
      </c>
      <c r="AK237" s="44">
        <f t="shared" si="37"/>
        <v>215.30845528455291</v>
      </c>
      <c r="AL237" s="41" t="str">
        <f t="shared" si="46"/>
        <v/>
      </c>
      <c r="AM237" s="45" t="s">
        <v>943</v>
      </c>
      <c r="AN237" s="46">
        <f t="shared" si="47"/>
        <v>0</v>
      </c>
      <c r="AO237" s="47" t="s">
        <v>94</v>
      </c>
      <c r="AP237" s="47">
        <v>5</v>
      </c>
      <c r="AQ237" s="48">
        <f t="shared" ref="AQ237:AQ300" si="48">+YEAR(G237)</f>
        <v>2016</v>
      </c>
      <c r="AR237" s="47"/>
      <c r="AS237" s="47"/>
      <c r="AT237" s="47"/>
    </row>
    <row r="238" spans="1:46" ht="15" customHeight="1" x14ac:dyDescent="0.25">
      <c r="A238" s="10"/>
      <c r="B238" s="26">
        <v>238</v>
      </c>
      <c r="C238" s="27" t="s">
        <v>542</v>
      </c>
      <c r="D238" s="28" t="s">
        <v>543</v>
      </c>
      <c r="E238" s="29" t="s">
        <v>128</v>
      </c>
      <c r="F238" s="27" t="s">
        <v>58</v>
      </c>
      <c r="G238" s="30">
        <v>42587</v>
      </c>
      <c r="H238" s="60"/>
      <c r="I238" s="32">
        <v>1421</v>
      </c>
      <c r="J238" s="32"/>
      <c r="K238" s="32"/>
      <c r="L238" s="32"/>
      <c r="M238" s="33">
        <v>1421</v>
      </c>
      <c r="N238" s="34">
        <v>757.86666666666667</v>
      </c>
      <c r="O238" s="35" t="s">
        <v>942</v>
      </c>
      <c r="P238" s="36"/>
      <c r="Q238" s="37"/>
      <c r="R238" s="38"/>
      <c r="S238" s="39"/>
      <c r="T238" s="39"/>
      <c r="U238" s="39"/>
      <c r="V238" s="40">
        <v>6</v>
      </c>
      <c r="W238" s="41">
        <f t="shared" si="38"/>
        <v>72</v>
      </c>
      <c r="X238" s="41">
        <v>0</v>
      </c>
      <c r="Y238" s="41">
        <f t="shared" si="39"/>
        <v>28</v>
      </c>
      <c r="Z238" s="41">
        <f t="shared" si="40"/>
        <v>12</v>
      </c>
      <c r="AA238" s="41">
        <f t="shared" si="41"/>
        <v>44</v>
      </c>
      <c r="AB238" s="42">
        <f t="shared" si="42"/>
        <v>17.224242424242423</v>
      </c>
      <c r="AC238" s="42">
        <v>206.69090909090909</v>
      </c>
      <c r="AD238" s="43">
        <v>869.82424242424236</v>
      </c>
      <c r="AE238" s="42">
        <f t="shared" si="43"/>
        <v>551.17575757575764</v>
      </c>
      <c r="AF238" s="44">
        <v>1076.5151515151515</v>
      </c>
      <c r="AG238" s="41">
        <v>0</v>
      </c>
      <c r="AH238" s="44">
        <v>0</v>
      </c>
      <c r="AI238" s="44">
        <f t="shared" si="44"/>
        <v>206.69090909090909</v>
      </c>
      <c r="AJ238" s="44">
        <f t="shared" si="45"/>
        <v>1076.5151515151515</v>
      </c>
      <c r="AK238" s="44">
        <f t="shared" si="37"/>
        <v>344.4848484848485</v>
      </c>
      <c r="AL238" s="41" t="str">
        <f t="shared" si="46"/>
        <v/>
      </c>
      <c r="AM238" s="45" t="s">
        <v>944</v>
      </c>
      <c r="AN238" s="46">
        <f t="shared" si="47"/>
        <v>0</v>
      </c>
      <c r="AO238" s="47" t="s">
        <v>94</v>
      </c>
      <c r="AP238" s="47">
        <v>5</v>
      </c>
      <c r="AQ238" s="48">
        <f t="shared" si="48"/>
        <v>2016</v>
      </c>
      <c r="AR238" s="47"/>
      <c r="AS238" s="47"/>
      <c r="AT238" s="47"/>
    </row>
    <row r="239" spans="1:46" ht="15" customHeight="1" x14ac:dyDescent="0.25">
      <c r="A239" s="10"/>
      <c r="B239" s="26">
        <v>239</v>
      </c>
      <c r="C239" s="27" t="s">
        <v>544</v>
      </c>
      <c r="D239" s="28" t="s">
        <v>545</v>
      </c>
      <c r="E239" s="29" t="s">
        <v>128</v>
      </c>
      <c r="F239" s="27" t="s">
        <v>73</v>
      </c>
      <c r="G239" s="30">
        <v>42793</v>
      </c>
      <c r="H239" s="60"/>
      <c r="I239" s="32">
        <v>1123.25</v>
      </c>
      <c r="J239" s="32">
        <v>1123.25</v>
      </c>
      <c r="K239" s="32"/>
      <c r="L239" s="32"/>
      <c r="M239" s="61"/>
      <c r="N239" s="34"/>
      <c r="O239" s="35" t="s">
        <v>942</v>
      </c>
      <c r="P239" s="36"/>
      <c r="Q239" s="37"/>
      <c r="R239" s="38"/>
      <c r="S239" s="39"/>
      <c r="T239" s="39"/>
      <c r="U239" s="39"/>
      <c r="V239" s="40">
        <v>6</v>
      </c>
      <c r="W239" s="41">
        <f t="shared" si="38"/>
        <v>72</v>
      </c>
      <c r="X239" s="41">
        <v>0</v>
      </c>
      <c r="Y239" s="41">
        <f t="shared" si="39"/>
        <v>22</v>
      </c>
      <c r="Z239" s="41">
        <f t="shared" si="40"/>
        <v>12</v>
      </c>
      <c r="AA239" s="41">
        <f t="shared" si="41"/>
        <v>50</v>
      </c>
      <c r="AB239" s="42">
        <f t="shared" si="42"/>
        <v>0</v>
      </c>
      <c r="AC239" s="42">
        <v>0</v>
      </c>
      <c r="AD239" s="43">
        <v>0</v>
      </c>
      <c r="AE239" s="42">
        <f t="shared" si="43"/>
        <v>0</v>
      </c>
      <c r="AF239" s="44">
        <v>0</v>
      </c>
      <c r="AG239" s="41">
        <v>0</v>
      </c>
      <c r="AH239" s="44">
        <v>0</v>
      </c>
      <c r="AI239" s="44">
        <f t="shared" si="44"/>
        <v>0</v>
      </c>
      <c r="AJ239" s="44">
        <f t="shared" si="45"/>
        <v>0</v>
      </c>
      <c r="AK239" s="44">
        <f t="shared" si="37"/>
        <v>0</v>
      </c>
      <c r="AL239" s="41" t="str">
        <f t="shared" si="46"/>
        <v>Nusidėvėjęs</v>
      </c>
      <c r="AM239" s="45" t="s">
        <v>943</v>
      </c>
      <c r="AN239" s="46">
        <f t="shared" si="47"/>
        <v>0</v>
      </c>
      <c r="AO239" s="47" t="s">
        <v>94</v>
      </c>
      <c r="AP239" s="47">
        <v>5</v>
      </c>
      <c r="AQ239" s="48">
        <f t="shared" si="48"/>
        <v>2017</v>
      </c>
      <c r="AR239" s="47"/>
      <c r="AS239" s="47"/>
      <c r="AT239" s="47"/>
    </row>
    <row r="240" spans="1:46" ht="15" customHeight="1" x14ac:dyDescent="0.25">
      <c r="A240" s="10"/>
      <c r="B240" s="26">
        <v>240</v>
      </c>
      <c r="C240" s="27" t="s">
        <v>546</v>
      </c>
      <c r="D240" s="28" t="s">
        <v>547</v>
      </c>
      <c r="E240" s="29" t="s">
        <v>128</v>
      </c>
      <c r="F240" s="27" t="s">
        <v>67</v>
      </c>
      <c r="G240" s="30">
        <v>42839</v>
      </c>
      <c r="H240" s="60"/>
      <c r="I240" s="32">
        <v>215.9</v>
      </c>
      <c r="J240" s="32"/>
      <c r="K240" s="32"/>
      <c r="L240" s="32"/>
      <c r="M240" s="33">
        <v>215.9</v>
      </c>
      <c r="N240" s="34">
        <v>143.93333333333334</v>
      </c>
      <c r="O240" s="35" t="s">
        <v>942</v>
      </c>
      <c r="P240" s="36"/>
      <c r="Q240" s="37"/>
      <c r="R240" s="38"/>
      <c r="S240" s="39"/>
      <c r="T240" s="39"/>
      <c r="U240" s="39"/>
      <c r="V240" s="40">
        <v>6</v>
      </c>
      <c r="W240" s="41">
        <f t="shared" si="38"/>
        <v>72</v>
      </c>
      <c r="X240" s="41">
        <v>0</v>
      </c>
      <c r="Y240" s="41">
        <f t="shared" si="39"/>
        <v>20</v>
      </c>
      <c r="Z240" s="41">
        <f t="shared" si="40"/>
        <v>12</v>
      </c>
      <c r="AA240" s="41">
        <f t="shared" si="41"/>
        <v>52</v>
      </c>
      <c r="AB240" s="42">
        <f t="shared" si="42"/>
        <v>2.7679487179487179</v>
      </c>
      <c r="AC240" s="42">
        <v>33.215384615384615</v>
      </c>
      <c r="AD240" s="43">
        <v>105.18205128205128</v>
      </c>
      <c r="AE240" s="42">
        <f t="shared" si="43"/>
        <v>110.71794871794873</v>
      </c>
      <c r="AF240" s="44">
        <v>138.39743589743588</v>
      </c>
      <c r="AG240" s="41">
        <v>0</v>
      </c>
      <c r="AH240" s="44">
        <v>0</v>
      </c>
      <c r="AI240" s="44">
        <f t="shared" si="44"/>
        <v>33.215384615384615</v>
      </c>
      <c r="AJ240" s="44">
        <f t="shared" si="45"/>
        <v>138.39743589743588</v>
      </c>
      <c r="AK240" s="44">
        <f t="shared" si="37"/>
        <v>77.502564102564122</v>
      </c>
      <c r="AL240" s="41" t="str">
        <f t="shared" si="46"/>
        <v/>
      </c>
      <c r="AM240" s="45" t="s">
        <v>943</v>
      </c>
      <c r="AN240" s="46">
        <f t="shared" si="47"/>
        <v>0</v>
      </c>
      <c r="AO240" s="47" t="s">
        <v>94</v>
      </c>
      <c r="AP240" s="47">
        <v>5</v>
      </c>
      <c r="AQ240" s="48">
        <f t="shared" si="48"/>
        <v>2017</v>
      </c>
      <c r="AR240" s="47"/>
      <c r="AS240" s="47"/>
      <c r="AT240" s="47"/>
    </row>
    <row r="241" spans="1:46" ht="15" customHeight="1" x14ac:dyDescent="0.25">
      <c r="A241" s="10"/>
      <c r="B241" s="26">
        <v>241</v>
      </c>
      <c r="C241" s="27" t="s">
        <v>548</v>
      </c>
      <c r="D241" s="28" t="s">
        <v>549</v>
      </c>
      <c r="E241" s="29" t="s">
        <v>128</v>
      </c>
      <c r="F241" s="27" t="s">
        <v>58</v>
      </c>
      <c r="G241" s="30">
        <v>42916</v>
      </c>
      <c r="H241" s="60"/>
      <c r="I241" s="32">
        <v>1156.5</v>
      </c>
      <c r="J241" s="32">
        <v>1156.5</v>
      </c>
      <c r="K241" s="32"/>
      <c r="L241" s="32"/>
      <c r="M241" s="61"/>
      <c r="N241" s="34">
        <v>0</v>
      </c>
      <c r="O241" s="35" t="s">
        <v>942</v>
      </c>
      <c r="P241" s="36"/>
      <c r="Q241" s="37"/>
      <c r="R241" s="38"/>
      <c r="S241" s="39"/>
      <c r="T241" s="39"/>
      <c r="U241" s="39"/>
      <c r="V241" s="40">
        <v>6</v>
      </c>
      <c r="W241" s="41">
        <f t="shared" si="38"/>
        <v>72</v>
      </c>
      <c r="X241" s="41">
        <v>0</v>
      </c>
      <c r="Y241" s="41">
        <f t="shared" si="39"/>
        <v>18</v>
      </c>
      <c r="Z241" s="41">
        <f t="shared" si="40"/>
        <v>12</v>
      </c>
      <c r="AA241" s="41">
        <f t="shared" si="41"/>
        <v>54</v>
      </c>
      <c r="AB241" s="42">
        <f t="shared" si="42"/>
        <v>0</v>
      </c>
      <c r="AC241" s="42">
        <v>0</v>
      </c>
      <c r="AD241" s="43">
        <v>0</v>
      </c>
      <c r="AE241" s="42">
        <f t="shared" si="43"/>
        <v>0</v>
      </c>
      <c r="AF241" s="44">
        <v>0</v>
      </c>
      <c r="AG241" s="41">
        <v>0</v>
      </c>
      <c r="AH241" s="44">
        <v>0</v>
      </c>
      <c r="AI241" s="44">
        <f t="shared" si="44"/>
        <v>0</v>
      </c>
      <c r="AJ241" s="44">
        <f t="shared" si="45"/>
        <v>0</v>
      </c>
      <c r="AK241" s="44">
        <f t="shared" si="37"/>
        <v>0</v>
      </c>
      <c r="AL241" s="41" t="str">
        <f t="shared" si="46"/>
        <v>Nusidėvėjęs</v>
      </c>
      <c r="AM241" s="45" t="s">
        <v>944</v>
      </c>
      <c r="AN241" s="46">
        <f t="shared" si="47"/>
        <v>0</v>
      </c>
      <c r="AO241" s="47" t="s">
        <v>94</v>
      </c>
      <c r="AP241" s="47">
        <v>5</v>
      </c>
      <c r="AQ241" s="48">
        <f t="shared" si="48"/>
        <v>2017</v>
      </c>
      <c r="AR241" s="47"/>
      <c r="AS241" s="47"/>
      <c r="AT241" s="47"/>
    </row>
    <row r="242" spans="1:46" ht="15" customHeight="1" x14ac:dyDescent="0.25">
      <c r="A242" s="10"/>
      <c r="B242" s="26">
        <v>242</v>
      </c>
      <c r="C242" s="27" t="s">
        <v>550</v>
      </c>
      <c r="D242" s="28" t="s">
        <v>551</v>
      </c>
      <c r="E242" s="29" t="s">
        <v>128</v>
      </c>
      <c r="F242" s="27" t="s">
        <v>107</v>
      </c>
      <c r="G242" s="30">
        <v>42920</v>
      </c>
      <c r="H242" s="60"/>
      <c r="I242" s="32">
        <v>380</v>
      </c>
      <c r="J242" s="32">
        <v>380</v>
      </c>
      <c r="K242" s="32"/>
      <c r="L242" s="32"/>
      <c r="M242" s="33"/>
      <c r="N242" s="34"/>
      <c r="O242" s="35" t="s">
        <v>942</v>
      </c>
      <c r="P242" s="36"/>
      <c r="Q242" s="37"/>
      <c r="R242" s="38"/>
      <c r="S242" s="39"/>
      <c r="T242" s="39"/>
      <c r="U242" s="39"/>
      <c r="V242" s="40">
        <v>6</v>
      </c>
      <c r="W242" s="41">
        <f t="shared" si="38"/>
        <v>72</v>
      </c>
      <c r="X242" s="41">
        <v>0</v>
      </c>
      <c r="Y242" s="41">
        <f t="shared" si="39"/>
        <v>17</v>
      </c>
      <c r="Z242" s="41">
        <f t="shared" si="40"/>
        <v>12</v>
      </c>
      <c r="AA242" s="41">
        <f t="shared" si="41"/>
        <v>55</v>
      </c>
      <c r="AB242" s="42">
        <f t="shared" si="42"/>
        <v>0</v>
      </c>
      <c r="AC242" s="42">
        <v>0</v>
      </c>
      <c r="AD242" s="43">
        <v>0</v>
      </c>
      <c r="AE242" s="42">
        <f t="shared" si="43"/>
        <v>0</v>
      </c>
      <c r="AF242" s="44">
        <v>0</v>
      </c>
      <c r="AG242" s="41">
        <v>0</v>
      </c>
      <c r="AH242" s="44">
        <v>0</v>
      </c>
      <c r="AI242" s="44">
        <f t="shared" si="44"/>
        <v>0</v>
      </c>
      <c r="AJ242" s="44">
        <f t="shared" si="45"/>
        <v>0</v>
      </c>
      <c r="AK242" s="44">
        <f t="shared" si="37"/>
        <v>0</v>
      </c>
      <c r="AL242" s="41" t="str">
        <f t="shared" si="46"/>
        <v>Nusidėvėjęs</v>
      </c>
      <c r="AM242" s="45" t="s">
        <v>944</v>
      </c>
      <c r="AN242" s="46">
        <f t="shared" si="47"/>
        <v>0</v>
      </c>
      <c r="AO242" s="47" t="s">
        <v>94</v>
      </c>
      <c r="AP242" s="47">
        <v>5</v>
      </c>
      <c r="AQ242" s="48">
        <f t="shared" si="48"/>
        <v>2017</v>
      </c>
      <c r="AR242" s="47"/>
      <c r="AS242" s="47"/>
      <c r="AT242" s="47"/>
    </row>
    <row r="243" spans="1:46" ht="15" customHeight="1" x14ac:dyDescent="0.25">
      <c r="A243" s="10"/>
      <c r="B243" s="26">
        <v>243</v>
      </c>
      <c r="C243" s="27" t="s">
        <v>550</v>
      </c>
      <c r="D243" s="28" t="s">
        <v>552</v>
      </c>
      <c r="E243" s="29" t="s">
        <v>128</v>
      </c>
      <c r="F243" s="27" t="s">
        <v>107</v>
      </c>
      <c r="G243" s="30">
        <v>42920</v>
      </c>
      <c r="H243" s="60"/>
      <c r="I243" s="32">
        <v>380</v>
      </c>
      <c r="J243" s="32">
        <v>380</v>
      </c>
      <c r="K243" s="32"/>
      <c r="L243" s="32"/>
      <c r="M243" s="61"/>
      <c r="N243" s="34"/>
      <c r="O243" s="35" t="s">
        <v>942</v>
      </c>
      <c r="P243" s="36"/>
      <c r="Q243" s="37"/>
      <c r="R243" s="38"/>
      <c r="S243" s="39"/>
      <c r="T243" s="39"/>
      <c r="U243" s="39"/>
      <c r="V243" s="40">
        <v>6</v>
      </c>
      <c r="W243" s="41">
        <f t="shared" si="38"/>
        <v>72</v>
      </c>
      <c r="X243" s="41">
        <v>0</v>
      </c>
      <c r="Y243" s="41">
        <f t="shared" si="39"/>
        <v>17</v>
      </c>
      <c r="Z243" s="41">
        <f t="shared" si="40"/>
        <v>12</v>
      </c>
      <c r="AA243" s="41">
        <f t="shared" si="41"/>
        <v>55</v>
      </c>
      <c r="AB243" s="42">
        <f t="shared" si="42"/>
        <v>0</v>
      </c>
      <c r="AC243" s="42">
        <v>0</v>
      </c>
      <c r="AD243" s="43">
        <v>0</v>
      </c>
      <c r="AE243" s="42">
        <f t="shared" si="43"/>
        <v>0</v>
      </c>
      <c r="AF243" s="44">
        <v>0</v>
      </c>
      <c r="AG243" s="41">
        <v>0</v>
      </c>
      <c r="AH243" s="44">
        <v>0</v>
      </c>
      <c r="AI243" s="44">
        <f t="shared" si="44"/>
        <v>0</v>
      </c>
      <c r="AJ243" s="44">
        <f t="shared" si="45"/>
        <v>0</v>
      </c>
      <c r="AK243" s="44">
        <f t="shared" si="37"/>
        <v>0</v>
      </c>
      <c r="AL243" s="41" t="str">
        <f t="shared" si="46"/>
        <v>Nusidėvėjęs</v>
      </c>
      <c r="AM243" s="45" t="s">
        <v>944</v>
      </c>
      <c r="AN243" s="46">
        <f t="shared" si="47"/>
        <v>0</v>
      </c>
      <c r="AO243" s="47" t="s">
        <v>94</v>
      </c>
      <c r="AP243" s="47">
        <v>5</v>
      </c>
      <c r="AQ243" s="48">
        <f t="shared" si="48"/>
        <v>2017</v>
      </c>
      <c r="AR243" s="47"/>
      <c r="AS243" s="47"/>
      <c r="AT243" s="47"/>
    </row>
    <row r="244" spans="1:46" ht="15" customHeight="1" x14ac:dyDescent="0.25">
      <c r="A244" s="10"/>
      <c r="B244" s="26">
        <v>244</v>
      </c>
      <c r="C244" s="27" t="s">
        <v>553</v>
      </c>
      <c r="D244" s="28" t="s">
        <v>554</v>
      </c>
      <c r="E244" s="29" t="s">
        <v>128</v>
      </c>
      <c r="F244" s="27" t="s">
        <v>73</v>
      </c>
      <c r="G244" s="30">
        <v>42978</v>
      </c>
      <c r="H244" s="60"/>
      <c r="I244" s="32">
        <v>452.51</v>
      </c>
      <c r="J244" s="32">
        <v>452.51</v>
      </c>
      <c r="K244" s="32"/>
      <c r="L244" s="32"/>
      <c r="M244" s="33"/>
      <c r="N244" s="34">
        <v>0</v>
      </c>
      <c r="O244" s="35" t="s">
        <v>942</v>
      </c>
      <c r="P244" s="36"/>
      <c r="Q244" s="37"/>
      <c r="R244" s="38"/>
      <c r="S244" s="39"/>
      <c r="T244" s="39"/>
      <c r="U244" s="39"/>
      <c r="V244" s="40">
        <v>6</v>
      </c>
      <c r="W244" s="41">
        <f t="shared" si="38"/>
        <v>72</v>
      </c>
      <c r="X244" s="41">
        <v>0</v>
      </c>
      <c r="Y244" s="41">
        <f t="shared" si="39"/>
        <v>16</v>
      </c>
      <c r="Z244" s="41">
        <f t="shared" si="40"/>
        <v>12</v>
      </c>
      <c r="AA244" s="41">
        <f t="shared" si="41"/>
        <v>56</v>
      </c>
      <c r="AB244" s="42">
        <f t="shared" si="42"/>
        <v>0</v>
      </c>
      <c r="AC244" s="42">
        <v>0</v>
      </c>
      <c r="AD244" s="43">
        <v>0</v>
      </c>
      <c r="AE244" s="42">
        <f t="shared" si="43"/>
        <v>0</v>
      </c>
      <c r="AF244" s="44">
        <v>0</v>
      </c>
      <c r="AG244" s="41">
        <v>0</v>
      </c>
      <c r="AH244" s="44">
        <v>0</v>
      </c>
      <c r="AI244" s="44">
        <f t="shared" si="44"/>
        <v>0</v>
      </c>
      <c r="AJ244" s="44">
        <f t="shared" si="45"/>
        <v>0</v>
      </c>
      <c r="AK244" s="44">
        <f t="shared" si="37"/>
        <v>0</v>
      </c>
      <c r="AL244" s="41" t="str">
        <f t="shared" si="46"/>
        <v>Nusidėvėjęs</v>
      </c>
      <c r="AM244" s="45" t="s">
        <v>943</v>
      </c>
      <c r="AN244" s="46">
        <f t="shared" si="47"/>
        <v>0</v>
      </c>
      <c r="AO244" s="47" t="s">
        <v>94</v>
      </c>
      <c r="AP244" s="47">
        <v>5</v>
      </c>
      <c r="AQ244" s="48">
        <f t="shared" si="48"/>
        <v>2017</v>
      </c>
      <c r="AR244" s="47"/>
      <c r="AS244" s="47"/>
      <c r="AT244" s="47"/>
    </row>
    <row r="245" spans="1:46" ht="15" customHeight="1" x14ac:dyDescent="0.25">
      <c r="A245" s="10"/>
      <c r="B245" s="26">
        <v>245</v>
      </c>
      <c r="C245" s="27" t="s">
        <v>555</v>
      </c>
      <c r="D245" s="28" t="s">
        <v>556</v>
      </c>
      <c r="E245" s="29" t="s">
        <v>277</v>
      </c>
      <c r="F245" s="27" t="s">
        <v>73</v>
      </c>
      <c r="G245" s="30">
        <v>43034</v>
      </c>
      <c r="H245" s="60"/>
      <c r="I245" s="32">
        <v>5195</v>
      </c>
      <c r="J245" s="32">
        <v>5195</v>
      </c>
      <c r="K245" s="32"/>
      <c r="L245" s="32"/>
      <c r="M245" s="61"/>
      <c r="N245" s="34"/>
      <c r="O245" s="35" t="s">
        <v>942</v>
      </c>
      <c r="P245" s="36"/>
      <c r="Q245" s="37"/>
      <c r="R245" s="38"/>
      <c r="S245" s="39"/>
      <c r="T245" s="39"/>
      <c r="U245" s="39"/>
      <c r="V245" s="40">
        <v>10</v>
      </c>
      <c r="W245" s="41">
        <f t="shared" si="38"/>
        <v>120</v>
      </c>
      <c r="X245" s="41">
        <v>0</v>
      </c>
      <c r="Y245" s="41">
        <f t="shared" si="39"/>
        <v>14</v>
      </c>
      <c r="Z245" s="41">
        <f t="shared" si="40"/>
        <v>12</v>
      </c>
      <c r="AA245" s="41">
        <f t="shared" si="41"/>
        <v>106</v>
      </c>
      <c r="AB245" s="42">
        <f t="shared" si="42"/>
        <v>0</v>
      </c>
      <c r="AC245" s="42">
        <v>0</v>
      </c>
      <c r="AD245" s="43">
        <v>0</v>
      </c>
      <c r="AE245" s="42">
        <f t="shared" si="43"/>
        <v>0</v>
      </c>
      <c r="AF245" s="44">
        <v>0</v>
      </c>
      <c r="AG245" s="41">
        <v>0</v>
      </c>
      <c r="AH245" s="44">
        <v>0</v>
      </c>
      <c r="AI245" s="44">
        <f t="shared" si="44"/>
        <v>0</v>
      </c>
      <c r="AJ245" s="44">
        <f t="shared" si="45"/>
        <v>0</v>
      </c>
      <c r="AK245" s="44">
        <f t="shared" si="37"/>
        <v>0</v>
      </c>
      <c r="AL245" s="41" t="str">
        <f t="shared" si="46"/>
        <v>Nusidėvėjęs</v>
      </c>
      <c r="AM245" s="45" t="s">
        <v>943</v>
      </c>
      <c r="AN245" s="46">
        <f t="shared" si="47"/>
        <v>0</v>
      </c>
      <c r="AO245" s="47" t="s">
        <v>278</v>
      </c>
      <c r="AP245" s="47">
        <v>10</v>
      </c>
      <c r="AQ245" s="48">
        <f t="shared" si="48"/>
        <v>2017</v>
      </c>
      <c r="AR245" s="47"/>
      <c r="AS245" s="47"/>
      <c r="AT245" s="47"/>
    </row>
    <row r="246" spans="1:46" ht="15" customHeight="1" x14ac:dyDescent="0.25">
      <c r="A246" s="10"/>
      <c r="B246" s="26">
        <v>246</v>
      </c>
      <c r="C246" s="27" t="s">
        <v>557</v>
      </c>
      <c r="D246" s="28" t="s">
        <v>558</v>
      </c>
      <c r="E246" s="29" t="s">
        <v>128</v>
      </c>
      <c r="F246" s="27" t="s">
        <v>73</v>
      </c>
      <c r="G246" s="30">
        <v>43039</v>
      </c>
      <c r="H246" s="31"/>
      <c r="I246" s="32">
        <v>2312.02</v>
      </c>
      <c r="J246" s="32"/>
      <c r="K246" s="32"/>
      <c r="L246" s="32"/>
      <c r="M246" s="33">
        <v>2312.02</v>
      </c>
      <c r="N246" s="34">
        <v>1772.5486666666666</v>
      </c>
      <c r="O246" s="35" t="s">
        <v>942</v>
      </c>
      <c r="P246" s="36"/>
      <c r="Q246" s="37"/>
      <c r="R246" s="38"/>
      <c r="S246" s="39"/>
      <c r="T246" s="39"/>
      <c r="U246" s="39"/>
      <c r="V246" s="40">
        <v>6</v>
      </c>
      <c r="W246" s="41">
        <f t="shared" si="38"/>
        <v>72</v>
      </c>
      <c r="X246" s="41">
        <v>0</v>
      </c>
      <c r="Y246" s="41">
        <f t="shared" si="39"/>
        <v>14</v>
      </c>
      <c r="Z246" s="41">
        <f t="shared" si="40"/>
        <v>12</v>
      </c>
      <c r="AA246" s="41">
        <f t="shared" si="41"/>
        <v>58</v>
      </c>
      <c r="AB246" s="42">
        <f t="shared" si="42"/>
        <v>30.561183908045976</v>
      </c>
      <c r="AC246" s="42">
        <v>366.73420689655171</v>
      </c>
      <c r="AD246" s="43">
        <v>906.20554022988517</v>
      </c>
      <c r="AE246" s="42">
        <f t="shared" si="43"/>
        <v>1405.8144597701148</v>
      </c>
      <c r="AF246" s="44">
        <v>1272.9397471264369</v>
      </c>
      <c r="AG246" s="41">
        <v>0</v>
      </c>
      <c r="AH246" s="44">
        <v>0</v>
      </c>
      <c r="AI246" s="44">
        <f t="shared" si="44"/>
        <v>366.73420689655171</v>
      </c>
      <c r="AJ246" s="44">
        <f t="shared" si="45"/>
        <v>1272.9397471264369</v>
      </c>
      <c r="AK246" s="44">
        <f t="shared" si="37"/>
        <v>1039.080252873563</v>
      </c>
      <c r="AL246" s="41" t="str">
        <f t="shared" si="46"/>
        <v/>
      </c>
      <c r="AM246" s="45" t="s">
        <v>943</v>
      </c>
      <c r="AN246" s="46">
        <f t="shared" si="47"/>
        <v>0</v>
      </c>
      <c r="AO246" s="47" t="s">
        <v>94</v>
      </c>
      <c r="AP246" s="47">
        <v>5</v>
      </c>
      <c r="AQ246" s="48">
        <f t="shared" si="48"/>
        <v>2017</v>
      </c>
      <c r="AR246" s="47"/>
      <c r="AS246" s="47"/>
      <c r="AT246" s="47"/>
    </row>
    <row r="247" spans="1:46" ht="15" customHeight="1" x14ac:dyDescent="0.25">
      <c r="A247" s="10"/>
      <c r="B247" s="26">
        <v>247</v>
      </c>
      <c r="C247" s="27" t="s">
        <v>559</v>
      </c>
      <c r="D247" s="28" t="s">
        <v>560</v>
      </c>
      <c r="E247" s="29" t="s">
        <v>128</v>
      </c>
      <c r="F247" s="27" t="s">
        <v>73</v>
      </c>
      <c r="G247" s="30">
        <v>43033</v>
      </c>
      <c r="H247" s="31"/>
      <c r="I247" s="32">
        <v>6298.82</v>
      </c>
      <c r="J247" s="32"/>
      <c r="K247" s="32"/>
      <c r="L247" s="32"/>
      <c r="M247" s="33">
        <v>6298.82</v>
      </c>
      <c r="N247" s="34">
        <v>4829.0953333333327</v>
      </c>
      <c r="O247" s="35" t="s">
        <v>942</v>
      </c>
      <c r="P247" s="36"/>
      <c r="Q247" s="37"/>
      <c r="R247" s="38"/>
      <c r="S247" s="39"/>
      <c r="T247" s="39"/>
      <c r="U247" s="39"/>
      <c r="V247" s="40">
        <v>6</v>
      </c>
      <c r="W247" s="41">
        <f t="shared" si="38"/>
        <v>72</v>
      </c>
      <c r="X247" s="41">
        <v>0</v>
      </c>
      <c r="Y247" s="41">
        <f t="shared" si="39"/>
        <v>14</v>
      </c>
      <c r="Z247" s="41">
        <f t="shared" si="40"/>
        <v>12</v>
      </c>
      <c r="AA247" s="41">
        <f t="shared" si="41"/>
        <v>58</v>
      </c>
      <c r="AB247" s="42">
        <f t="shared" si="42"/>
        <v>83.260264367816077</v>
      </c>
      <c r="AC247" s="42">
        <v>999.12317241379287</v>
      </c>
      <c r="AD247" s="43">
        <v>2468.8478390804598</v>
      </c>
      <c r="AE247" s="42">
        <f t="shared" si="43"/>
        <v>3829.9721609195399</v>
      </c>
      <c r="AF247" s="44">
        <v>3467.9710114942527</v>
      </c>
      <c r="AG247" s="41">
        <v>0</v>
      </c>
      <c r="AH247" s="44">
        <v>0</v>
      </c>
      <c r="AI247" s="44">
        <f t="shared" si="44"/>
        <v>999.12317241379287</v>
      </c>
      <c r="AJ247" s="44">
        <f t="shared" si="45"/>
        <v>3467.9710114942527</v>
      </c>
      <c r="AK247" s="44">
        <f t="shared" si="37"/>
        <v>2830.848988505747</v>
      </c>
      <c r="AL247" s="41" t="str">
        <f t="shared" si="46"/>
        <v/>
      </c>
      <c r="AM247" s="45" t="s">
        <v>943</v>
      </c>
      <c r="AN247" s="46">
        <f t="shared" si="47"/>
        <v>0</v>
      </c>
      <c r="AO247" s="47" t="s">
        <v>94</v>
      </c>
      <c r="AP247" s="47">
        <v>5</v>
      </c>
      <c r="AQ247" s="48">
        <f t="shared" si="48"/>
        <v>2017</v>
      </c>
      <c r="AR247" s="47"/>
      <c r="AS247" s="47"/>
      <c r="AT247" s="47"/>
    </row>
    <row r="248" spans="1:46" ht="15" customHeight="1" x14ac:dyDescent="0.25">
      <c r="A248" s="10"/>
      <c r="B248" s="26">
        <v>248</v>
      </c>
      <c r="C248" s="27" t="s">
        <v>561</v>
      </c>
      <c r="D248" s="28" t="s">
        <v>562</v>
      </c>
      <c r="E248" s="29" t="s">
        <v>128</v>
      </c>
      <c r="F248" s="27" t="s">
        <v>73</v>
      </c>
      <c r="G248" s="30">
        <v>43047</v>
      </c>
      <c r="H248" s="60"/>
      <c r="I248" s="32">
        <v>2769</v>
      </c>
      <c r="J248" s="32">
        <v>2769</v>
      </c>
      <c r="K248" s="32"/>
      <c r="L248" s="32"/>
      <c r="M248" s="61"/>
      <c r="N248" s="34"/>
      <c r="O248" s="35" t="s">
        <v>942</v>
      </c>
      <c r="P248" s="36"/>
      <c r="Q248" s="37"/>
      <c r="R248" s="38"/>
      <c r="S248" s="39"/>
      <c r="T248" s="39"/>
      <c r="U248" s="39"/>
      <c r="V248" s="40">
        <v>6</v>
      </c>
      <c r="W248" s="41">
        <f t="shared" si="38"/>
        <v>72</v>
      </c>
      <c r="X248" s="41">
        <v>0</v>
      </c>
      <c r="Y248" s="41">
        <f t="shared" si="39"/>
        <v>13</v>
      </c>
      <c r="Z248" s="41">
        <f t="shared" si="40"/>
        <v>12</v>
      </c>
      <c r="AA248" s="41">
        <f t="shared" si="41"/>
        <v>59</v>
      </c>
      <c r="AB248" s="42">
        <f t="shared" si="42"/>
        <v>0</v>
      </c>
      <c r="AC248" s="42">
        <v>0</v>
      </c>
      <c r="AD248" s="43">
        <v>0</v>
      </c>
      <c r="AE248" s="42">
        <f t="shared" si="43"/>
        <v>0</v>
      </c>
      <c r="AF248" s="44">
        <v>0</v>
      </c>
      <c r="AG248" s="41">
        <v>0</v>
      </c>
      <c r="AH248" s="44">
        <v>0</v>
      </c>
      <c r="AI248" s="44">
        <f t="shared" si="44"/>
        <v>0</v>
      </c>
      <c r="AJ248" s="44">
        <f t="shared" si="45"/>
        <v>0</v>
      </c>
      <c r="AK248" s="44">
        <f t="shared" si="37"/>
        <v>0</v>
      </c>
      <c r="AL248" s="41" t="str">
        <f t="shared" si="46"/>
        <v>Nusidėvėjęs</v>
      </c>
      <c r="AM248" s="45" t="s">
        <v>943</v>
      </c>
      <c r="AN248" s="46">
        <f t="shared" si="47"/>
        <v>0</v>
      </c>
      <c r="AO248" s="47" t="s">
        <v>94</v>
      </c>
      <c r="AP248" s="47">
        <v>5</v>
      </c>
      <c r="AQ248" s="48">
        <f t="shared" si="48"/>
        <v>2017</v>
      </c>
      <c r="AR248" s="47"/>
      <c r="AS248" s="47"/>
      <c r="AT248" s="47"/>
    </row>
    <row r="249" spans="1:46" ht="15" customHeight="1" x14ac:dyDescent="0.25">
      <c r="A249" s="10"/>
      <c r="B249" s="26">
        <v>249</v>
      </c>
      <c r="C249" s="27" t="s">
        <v>563</v>
      </c>
      <c r="D249" s="28" t="s">
        <v>564</v>
      </c>
      <c r="E249" s="29" t="s">
        <v>128</v>
      </c>
      <c r="F249" s="27" t="s">
        <v>73</v>
      </c>
      <c r="G249" s="30">
        <v>43061</v>
      </c>
      <c r="H249" s="31"/>
      <c r="I249" s="32">
        <v>1700</v>
      </c>
      <c r="J249" s="32">
        <v>1700</v>
      </c>
      <c r="K249" s="32"/>
      <c r="L249" s="32"/>
      <c r="M249" s="33"/>
      <c r="N249" s="34">
        <v>0</v>
      </c>
      <c r="O249" s="35" t="s">
        <v>942</v>
      </c>
      <c r="P249" s="36"/>
      <c r="Q249" s="37"/>
      <c r="R249" s="38"/>
      <c r="S249" s="39"/>
      <c r="T249" s="39"/>
      <c r="U249" s="39"/>
      <c r="V249" s="40">
        <v>6</v>
      </c>
      <c r="W249" s="41">
        <f t="shared" si="38"/>
        <v>72</v>
      </c>
      <c r="X249" s="41">
        <v>0</v>
      </c>
      <c r="Y249" s="41">
        <f t="shared" si="39"/>
        <v>13</v>
      </c>
      <c r="Z249" s="41">
        <f t="shared" si="40"/>
        <v>12</v>
      </c>
      <c r="AA249" s="41">
        <f t="shared" si="41"/>
        <v>59</v>
      </c>
      <c r="AB249" s="42">
        <f t="shared" si="42"/>
        <v>0</v>
      </c>
      <c r="AC249" s="42">
        <v>0</v>
      </c>
      <c r="AD249" s="43">
        <v>0</v>
      </c>
      <c r="AE249" s="42">
        <f t="shared" si="43"/>
        <v>0</v>
      </c>
      <c r="AF249" s="44">
        <v>0</v>
      </c>
      <c r="AG249" s="41">
        <v>0</v>
      </c>
      <c r="AH249" s="44">
        <v>0</v>
      </c>
      <c r="AI249" s="44">
        <f t="shared" si="44"/>
        <v>0</v>
      </c>
      <c r="AJ249" s="44">
        <f t="shared" si="45"/>
        <v>0</v>
      </c>
      <c r="AK249" s="44">
        <f t="shared" si="37"/>
        <v>0</v>
      </c>
      <c r="AL249" s="41" t="str">
        <f t="shared" si="46"/>
        <v>Nusidėvėjęs</v>
      </c>
      <c r="AM249" s="45" t="s">
        <v>943</v>
      </c>
      <c r="AN249" s="46">
        <f t="shared" si="47"/>
        <v>0</v>
      </c>
      <c r="AO249" s="47" t="s">
        <v>94</v>
      </c>
      <c r="AP249" s="47">
        <v>5</v>
      </c>
      <c r="AQ249" s="48">
        <f t="shared" si="48"/>
        <v>2017</v>
      </c>
      <c r="AR249" s="47"/>
      <c r="AS249" s="47"/>
      <c r="AT249" s="47"/>
    </row>
    <row r="250" spans="1:46" ht="15" customHeight="1" x14ac:dyDescent="0.25">
      <c r="A250" s="10"/>
      <c r="B250" s="26">
        <v>250</v>
      </c>
      <c r="C250" s="27" t="s">
        <v>565</v>
      </c>
      <c r="D250" s="28" t="s">
        <v>566</v>
      </c>
      <c r="E250" s="29" t="s">
        <v>128</v>
      </c>
      <c r="F250" s="27" t="s">
        <v>73</v>
      </c>
      <c r="G250" s="30">
        <v>43069</v>
      </c>
      <c r="H250" s="31"/>
      <c r="I250" s="32">
        <v>3900</v>
      </c>
      <c r="J250" s="32">
        <v>3900</v>
      </c>
      <c r="K250" s="32"/>
      <c r="L250" s="32"/>
      <c r="M250" s="33"/>
      <c r="N250" s="34"/>
      <c r="O250" s="35" t="s">
        <v>942</v>
      </c>
      <c r="P250" s="36"/>
      <c r="Q250" s="37"/>
      <c r="R250" s="38"/>
      <c r="S250" s="39"/>
      <c r="T250" s="39"/>
      <c r="U250" s="39"/>
      <c r="V250" s="40">
        <v>6</v>
      </c>
      <c r="W250" s="41">
        <f t="shared" si="38"/>
        <v>72</v>
      </c>
      <c r="X250" s="41">
        <v>0</v>
      </c>
      <c r="Y250" s="41">
        <f t="shared" si="39"/>
        <v>13</v>
      </c>
      <c r="Z250" s="41">
        <f t="shared" si="40"/>
        <v>12</v>
      </c>
      <c r="AA250" s="41">
        <f t="shared" si="41"/>
        <v>59</v>
      </c>
      <c r="AB250" s="42">
        <f t="shared" si="42"/>
        <v>0</v>
      </c>
      <c r="AC250" s="42">
        <v>0</v>
      </c>
      <c r="AD250" s="43">
        <v>0</v>
      </c>
      <c r="AE250" s="42">
        <f t="shared" si="43"/>
        <v>0</v>
      </c>
      <c r="AF250" s="44">
        <v>0</v>
      </c>
      <c r="AG250" s="41">
        <v>0</v>
      </c>
      <c r="AH250" s="44">
        <v>0</v>
      </c>
      <c r="AI250" s="44">
        <f t="shared" si="44"/>
        <v>0</v>
      </c>
      <c r="AJ250" s="44">
        <f t="shared" si="45"/>
        <v>0</v>
      </c>
      <c r="AK250" s="44">
        <f t="shared" si="37"/>
        <v>0</v>
      </c>
      <c r="AL250" s="41" t="str">
        <f t="shared" si="46"/>
        <v>Nusidėvėjęs</v>
      </c>
      <c r="AM250" s="45" t="s">
        <v>943</v>
      </c>
      <c r="AN250" s="46">
        <f t="shared" si="47"/>
        <v>0</v>
      </c>
      <c r="AO250" s="47" t="s">
        <v>94</v>
      </c>
      <c r="AP250" s="47">
        <v>5</v>
      </c>
      <c r="AQ250" s="48">
        <f t="shared" si="48"/>
        <v>2017</v>
      </c>
      <c r="AR250" s="47"/>
      <c r="AS250" s="47"/>
      <c r="AT250" s="47"/>
    </row>
    <row r="251" spans="1:46" ht="15" customHeight="1" x14ac:dyDescent="0.25">
      <c r="A251" s="10"/>
      <c r="B251" s="26">
        <v>251</v>
      </c>
      <c r="C251" s="27" t="s">
        <v>567</v>
      </c>
      <c r="D251" s="28" t="s">
        <v>568</v>
      </c>
      <c r="E251" s="29" t="s">
        <v>128</v>
      </c>
      <c r="F251" s="27" t="s">
        <v>73</v>
      </c>
      <c r="G251" s="30">
        <v>43069</v>
      </c>
      <c r="H251" s="31"/>
      <c r="I251" s="32">
        <v>3300</v>
      </c>
      <c r="J251" s="32">
        <v>3300</v>
      </c>
      <c r="K251" s="32"/>
      <c r="L251" s="32"/>
      <c r="M251" s="33"/>
      <c r="N251" s="34"/>
      <c r="O251" s="35" t="s">
        <v>942</v>
      </c>
      <c r="P251" s="36"/>
      <c r="Q251" s="37"/>
      <c r="R251" s="38"/>
      <c r="S251" s="39"/>
      <c r="T251" s="39"/>
      <c r="U251" s="39"/>
      <c r="V251" s="40">
        <v>6</v>
      </c>
      <c r="W251" s="41">
        <f t="shared" si="38"/>
        <v>72</v>
      </c>
      <c r="X251" s="41">
        <v>0</v>
      </c>
      <c r="Y251" s="41">
        <f t="shared" si="39"/>
        <v>13</v>
      </c>
      <c r="Z251" s="41">
        <f t="shared" si="40"/>
        <v>12</v>
      </c>
      <c r="AA251" s="41">
        <f t="shared" si="41"/>
        <v>59</v>
      </c>
      <c r="AB251" s="42">
        <f t="shared" si="42"/>
        <v>0</v>
      </c>
      <c r="AC251" s="42">
        <v>0</v>
      </c>
      <c r="AD251" s="43">
        <v>0</v>
      </c>
      <c r="AE251" s="42">
        <f t="shared" si="43"/>
        <v>0</v>
      </c>
      <c r="AF251" s="44">
        <v>0</v>
      </c>
      <c r="AG251" s="41">
        <v>0</v>
      </c>
      <c r="AH251" s="44">
        <v>0</v>
      </c>
      <c r="AI251" s="44">
        <f t="shared" si="44"/>
        <v>0</v>
      </c>
      <c r="AJ251" s="44">
        <f t="shared" si="45"/>
        <v>0</v>
      </c>
      <c r="AK251" s="44">
        <f t="shared" si="37"/>
        <v>0</v>
      </c>
      <c r="AL251" s="41" t="str">
        <f t="shared" si="46"/>
        <v>Nusidėvėjęs</v>
      </c>
      <c r="AM251" s="45" t="s">
        <v>943</v>
      </c>
      <c r="AN251" s="46">
        <f t="shared" si="47"/>
        <v>0</v>
      </c>
      <c r="AO251" s="47" t="s">
        <v>94</v>
      </c>
      <c r="AP251" s="47">
        <v>5</v>
      </c>
      <c r="AQ251" s="48">
        <f t="shared" si="48"/>
        <v>2017</v>
      </c>
      <c r="AR251" s="47"/>
      <c r="AS251" s="47"/>
      <c r="AT251" s="47"/>
    </row>
    <row r="252" spans="1:46" ht="15" customHeight="1" x14ac:dyDescent="0.25">
      <c r="A252" s="10"/>
      <c r="B252" s="26">
        <v>252</v>
      </c>
      <c r="C252" s="27" t="s">
        <v>569</v>
      </c>
      <c r="D252" s="28" t="s">
        <v>570</v>
      </c>
      <c r="E252" s="29" t="s">
        <v>128</v>
      </c>
      <c r="F252" s="27" t="s">
        <v>73</v>
      </c>
      <c r="G252" s="30">
        <v>43096</v>
      </c>
      <c r="H252" s="60"/>
      <c r="I252" s="32">
        <v>6800</v>
      </c>
      <c r="J252" s="32">
        <v>6800</v>
      </c>
      <c r="K252" s="32"/>
      <c r="L252" s="32"/>
      <c r="M252" s="61"/>
      <c r="N252" s="34"/>
      <c r="O252" s="35" t="s">
        <v>942</v>
      </c>
      <c r="P252" s="36"/>
      <c r="Q252" s="37"/>
      <c r="R252" s="38"/>
      <c r="S252" s="39"/>
      <c r="T252" s="39"/>
      <c r="U252" s="39"/>
      <c r="V252" s="40">
        <v>6</v>
      </c>
      <c r="W252" s="41">
        <f t="shared" si="38"/>
        <v>72</v>
      </c>
      <c r="X252" s="41">
        <v>0</v>
      </c>
      <c r="Y252" s="41">
        <f t="shared" si="39"/>
        <v>12</v>
      </c>
      <c r="Z252" s="41">
        <f t="shared" si="40"/>
        <v>12</v>
      </c>
      <c r="AA252" s="41">
        <f t="shared" si="41"/>
        <v>60</v>
      </c>
      <c r="AB252" s="42">
        <f t="shared" si="42"/>
        <v>0</v>
      </c>
      <c r="AC252" s="42">
        <v>0</v>
      </c>
      <c r="AD252" s="43">
        <v>0</v>
      </c>
      <c r="AE252" s="42">
        <f t="shared" si="43"/>
        <v>0</v>
      </c>
      <c r="AF252" s="44">
        <v>0</v>
      </c>
      <c r="AG252" s="41">
        <v>0</v>
      </c>
      <c r="AH252" s="44">
        <v>0</v>
      </c>
      <c r="AI252" s="44">
        <f t="shared" si="44"/>
        <v>0</v>
      </c>
      <c r="AJ252" s="44">
        <f t="shared" si="45"/>
        <v>0</v>
      </c>
      <c r="AK252" s="44">
        <f t="shared" si="37"/>
        <v>0</v>
      </c>
      <c r="AL252" s="41" t="str">
        <f t="shared" si="46"/>
        <v>Nusidėvėjęs</v>
      </c>
      <c r="AM252" s="45" t="s">
        <v>943</v>
      </c>
      <c r="AN252" s="46">
        <f t="shared" si="47"/>
        <v>0</v>
      </c>
      <c r="AO252" s="47" t="s">
        <v>94</v>
      </c>
      <c r="AP252" s="47">
        <v>5</v>
      </c>
      <c r="AQ252" s="48">
        <f t="shared" si="48"/>
        <v>2017</v>
      </c>
      <c r="AR252" s="47"/>
      <c r="AS252" s="47"/>
      <c r="AT252" s="47"/>
    </row>
    <row r="253" spans="1:46" ht="15" customHeight="1" x14ac:dyDescent="0.25">
      <c r="A253" s="10"/>
      <c r="B253" s="26">
        <v>253</v>
      </c>
      <c r="C253" s="27" t="s">
        <v>571</v>
      </c>
      <c r="D253" s="28" t="s">
        <v>572</v>
      </c>
      <c r="E253" s="29" t="s">
        <v>128</v>
      </c>
      <c r="F253" s="27" t="s">
        <v>73</v>
      </c>
      <c r="G253" s="30">
        <v>43096</v>
      </c>
      <c r="H253" s="60"/>
      <c r="I253" s="32">
        <v>1339</v>
      </c>
      <c r="J253" s="32">
        <v>1339</v>
      </c>
      <c r="K253" s="32"/>
      <c r="L253" s="32"/>
      <c r="M253" s="61"/>
      <c r="N253" s="34"/>
      <c r="O253" s="35" t="s">
        <v>942</v>
      </c>
      <c r="P253" s="36"/>
      <c r="Q253" s="37"/>
      <c r="R253" s="38"/>
      <c r="S253" s="39"/>
      <c r="T253" s="39"/>
      <c r="U253" s="39"/>
      <c r="V253" s="40">
        <v>6</v>
      </c>
      <c r="W253" s="41">
        <f t="shared" si="38"/>
        <v>72</v>
      </c>
      <c r="X253" s="41">
        <v>0</v>
      </c>
      <c r="Y253" s="41">
        <f t="shared" si="39"/>
        <v>12</v>
      </c>
      <c r="Z253" s="41">
        <f t="shared" si="40"/>
        <v>12</v>
      </c>
      <c r="AA253" s="41">
        <f t="shared" si="41"/>
        <v>60</v>
      </c>
      <c r="AB253" s="42">
        <f t="shared" si="42"/>
        <v>0</v>
      </c>
      <c r="AC253" s="42">
        <v>0</v>
      </c>
      <c r="AD253" s="43">
        <v>0</v>
      </c>
      <c r="AE253" s="42">
        <f t="shared" si="43"/>
        <v>0</v>
      </c>
      <c r="AF253" s="44">
        <v>0</v>
      </c>
      <c r="AG253" s="41">
        <v>0</v>
      </c>
      <c r="AH253" s="44">
        <v>0</v>
      </c>
      <c r="AI253" s="44">
        <f t="shared" si="44"/>
        <v>0</v>
      </c>
      <c r="AJ253" s="44">
        <f t="shared" si="45"/>
        <v>0</v>
      </c>
      <c r="AK253" s="44">
        <f t="shared" si="37"/>
        <v>0</v>
      </c>
      <c r="AL253" s="41" t="str">
        <f t="shared" si="46"/>
        <v>Nusidėvėjęs</v>
      </c>
      <c r="AM253" s="45" t="s">
        <v>943</v>
      </c>
      <c r="AN253" s="46">
        <f t="shared" si="47"/>
        <v>0</v>
      </c>
      <c r="AO253" s="47" t="s">
        <v>94</v>
      </c>
      <c r="AP253" s="47">
        <v>5</v>
      </c>
      <c r="AQ253" s="48">
        <f t="shared" si="48"/>
        <v>2017</v>
      </c>
      <c r="AR253" s="47"/>
      <c r="AS253" s="47"/>
      <c r="AT253" s="47"/>
    </row>
    <row r="254" spans="1:46" ht="15" customHeight="1" x14ac:dyDescent="0.25">
      <c r="A254" s="10"/>
      <c r="B254" s="26">
        <v>254</v>
      </c>
      <c r="C254" s="27" t="s">
        <v>573</v>
      </c>
      <c r="D254" s="28" t="s">
        <v>574</v>
      </c>
      <c r="E254" s="29" t="s">
        <v>93</v>
      </c>
      <c r="F254" s="27" t="s">
        <v>97</v>
      </c>
      <c r="G254" s="30">
        <v>41486</v>
      </c>
      <c r="H254" s="31"/>
      <c r="I254" s="32">
        <v>153.44999999999999</v>
      </c>
      <c r="J254" s="32">
        <v>153.44999999999999</v>
      </c>
      <c r="K254" s="32"/>
      <c r="L254" s="32"/>
      <c r="M254" s="33"/>
      <c r="N254" s="34">
        <v>0</v>
      </c>
      <c r="O254" s="35" t="s">
        <v>942</v>
      </c>
      <c r="P254" s="36"/>
      <c r="Q254" s="37"/>
      <c r="R254" s="38"/>
      <c r="S254" s="39"/>
      <c r="T254" s="39"/>
      <c r="U254" s="39"/>
      <c r="V254" s="40">
        <v>50</v>
      </c>
      <c r="W254" s="41">
        <f t="shared" si="38"/>
        <v>600</v>
      </c>
      <c r="X254" s="41">
        <v>0</v>
      </c>
      <c r="Y254" s="41">
        <f t="shared" si="39"/>
        <v>65</v>
      </c>
      <c r="Z254" s="41">
        <f t="shared" si="40"/>
        <v>12</v>
      </c>
      <c r="AA254" s="41">
        <f t="shared" si="41"/>
        <v>535</v>
      </c>
      <c r="AB254" s="42">
        <f t="shared" si="42"/>
        <v>0</v>
      </c>
      <c r="AC254" s="42">
        <v>0</v>
      </c>
      <c r="AD254" s="43">
        <v>0</v>
      </c>
      <c r="AE254" s="42">
        <f t="shared" si="43"/>
        <v>0</v>
      </c>
      <c r="AF254" s="44">
        <v>0</v>
      </c>
      <c r="AG254" s="41">
        <v>0</v>
      </c>
      <c r="AH254" s="44">
        <v>0</v>
      </c>
      <c r="AI254" s="44">
        <f t="shared" si="44"/>
        <v>0</v>
      </c>
      <c r="AJ254" s="44">
        <f t="shared" si="45"/>
        <v>0</v>
      </c>
      <c r="AK254" s="44">
        <f t="shared" si="37"/>
        <v>0</v>
      </c>
      <c r="AL254" s="41" t="str">
        <f t="shared" si="46"/>
        <v>Nusidėvėjęs</v>
      </c>
      <c r="AM254" s="45" t="s">
        <v>944</v>
      </c>
      <c r="AN254" s="46">
        <f t="shared" si="47"/>
        <v>0</v>
      </c>
      <c r="AO254" s="47" t="s">
        <v>98</v>
      </c>
      <c r="AP254" s="47">
        <v>50</v>
      </c>
      <c r="AQ254" s="48">
        <f t="shared" si="48"/>
        <v>2013</v>
      </c>
      <c r="AR254" s="47"/>
      <c r="AS254" s="47"/>
      <c r="AT254" s="47"/>
    </row>
    <row r="255" spans="1:46" ht="15" customHeight="1" x14ac:dyDescent="0.25">
      <c r="A255" s="10"/>
      <c r="B255" s="26">
        <v>255</v>
      </c>
      <c r="C255" s="27" t="s">
        <v>575</v>
      </c>
      <c r="D255" s="28" t="s">
        <v>576</v>
      </c>
      <c r="E255" s="29" t="s">
        <v>93</v>
      </c>
      <c r="F255" s="27" t="s">
        <v>97</v>
      </c>
      <c r="G255" s="30">
        <v>41486</v>
      </c>
      <c r="H255" s="60"/>
      <c r="I255" s="32">
        <v>932.84</v>
      </c>
      <c r="J255" s="32">
        <v>932.84</v>
      </c>
      <c r="K255" s="32"/>
      <c r="L255" s="32"/>
      <c r="M255" s="61"/>
      <c r="N255" s="34">
        <v>0</v>
      </c>
      <c r="O255" s="35" t="s">
        <v>942</v>
      </c>
      <c r="P255" s="36"/>
      <c r="Q255" s="37"/>
      <c r="R255" s="38"/>
      <c r="S255" s="39"/>
      <c r="T255" s="39"/>
      <c r="U255" s="39"/>
      <c r="V255" s="40">
        <v>50</v>
      </c>
      <c r="W255" s="41">
        <f t="shared" si="38"/>
        <v>600</v>
      </c>
      <c r="X255" s="41">
        <v>0</v>
      </c>
      <c r="Y255" s="41">
        <f t="shared" si="39"/>
        <v>65</v>
      </c>
      <c r="Z255" s="41">
        <f t="shared" si="40"/>
        <v>12</v>
      </c>
      <c r="AA255" s="41">
        <f t="shared" si="41"/>
        <v>535</v>
      </c>
      <c r="AB255" s="42">
        <f t="shared" si="42"/>
        <v>0</v>
      </c>
      <c r="AC255" s="42">
        <v>0</v>
      </c>
      <c r="AD255" s="43">
        <v>0</v>
      </c>
      <c r="AE255" s="42">
        <f t="shared" si="43"/>
        <v>0</v>
      </c>
      <c r="AF255" s="44">
        <v>0</v>
      </c>
      <c r="AG255" s="41">
        <v>0</v>
      </c>
      <c r="AH255" s="44">
        <v>0</v>
      </c>
      <c r="AI255" s="44">
        <f t="shared" si="44"/>
        <v>0</v>
      </c>
      <c r="AJ255" s="44">
        <f t="shared" si="45"/>
        <v>0</v>
      </c>
      <c r="AK255" s="44">
        <f t="shared" si="37"/>
        <v>0</v>
      </c>
      <c r="AL255" s="41" t="str">
        <f t="shared" si="46"/>
        <v>Nusidėvėjęs</v>
      </c>
      <c r="AM255" s="45" t="s">
        <v>944</v>
      </c>
      <c r="AN255" s="46">
        <f t="shared" si="47"/>
        <v>0</v>
      </c>
      <c r="AO255" s="47" t="s">
        <v>98</v>
      </c>
      <c r="AP255" s="47">
        <v>50</v>
      </c>
      <c r="AQ255" s="48">
        <f t="shared" si="48"/>
        <v>2013</v>
      </c>
      <c r="AR255" s="47"/>
      <c r="AS255" s="47"/>
      <c r="AT255" s="47"/>
    </row>
    <row r="256" spans="1:46" ht="15" customHeight="1" x14ac:dyDescent="0.25">
      <c r="A256" s="10"/>
      <c r="B256" s="26">
        <v>256</v>
      </c>
      <c r="C256" s="27" t="s">
        <v>577</v>
      </c>
      <c r="D256" s="28" t="s">
        <v>578</v>
      </c>
      <c r="E256" s="29" t="s">
        <v>93</v>
      </c>
      <c r="F256" s="27" t="s">
        <v>97</v>
      </c>
      <c r="G256" s="30">
        <v>41486</v>
      </c>
      <c r="H256" s="60"/>
      <c r="I256" s="32">
        <v>606.28</v>
      </c>
      <c r="J256" s="32">
        <v>606.28</v>
      </c>
      <c r="K256" s="32"/>
      <c r="L256" s="32"/>
      <c r="M256" s="61"/>
      <c r="N256" s="34">
        <v>0</v>
      </c>
      <c r="O256" s="35" t="s">
        <v>942</v>
      </c>
      <c r="P256" s="36"/>
      <c r="Q256" s="37"/>
      <c r="R256" s="38"/>
      <c r="S256" s="39"/>
      <c r="T256" s="39"/>
      <c r="U256" s="39"/>
      <c r="V256" s="40">
        <v>50</v>
      </c>
      <c r="W256" s="41">
        <f t="shared" si="38"/>
        <v>600</v>
      </c>
      <c r="X256" s="41">
        <v>0</v>
      </c>
      <c r="Y256" s="41">
        <f t="shared" si="39"/>
        <v>65</v>
      </c>
      <c r="Z256" s="41">
        <f t="shared" si="40"/>
        <v>12</v>
      </c>
      <c r="AA256" s="41">
        <f t="shared" si="41"/>
        <v>535</v>
      </c>
      <c r="AB256" s="42">
        <f t="shared" si="42"/>
        <v>0</v>
      </c>
      <c r="AC256" s="42">
        <v>0</v>
      </c>
      <c r="AD256" s="43">
        <v>0</v>
      </c>
      <c r="AE256" s="42">
        <f t="shared" si="43"/>
        <v>0</v>
      </c>
      <c r="AF256" s="44">
        <v>0</v>
      </c>
      <c r="AG256" s="41">
        <v>0</v>
      </c>
      <c r="AH256" s="44">
        <v>0</v>
      </c>
      <c r="AI256" s="44">
        <f t="shared" si="44"/>
        <v>0</v>
      </c>
      <c r="AJ256" s="44">
        <f t="shared" si="45"/>
        <v>0</v>
      </c>
      <c r="AK256" s="44">
        <f t="shared" si="37"/>
        <v>0</v>
      </c>
      <c r="AL256" s="41" t="str">
        <f t="shared" si="46"/>
        <v>Nusidėvėjęs</v>
      </c>
      <c r="AM256" s="45" t="s">
        <v>944</v>
      </c>
      <c r="AN256" s="46">
        <f t="shared" si="47"/>
        <v>0</v>
      </c>
      <c r="AO256" s="47" t="s">
        <v>98</v>
      </c>
      <c r="AP256" s="47">
        <v>50</v>
      </c>
      <c r="AQ256" s="48">
        <f t="shared" si="48"/>
        <v>2013</v>
      </c>
      <c r="AR256" s="47"/>
      <c r="AS256" s="47"/>
      <c r="AT256" s="47"/>
    </row>
    <row r="257" spans="1:46" ht="15" customHeight="1" x14ac:dyDescent="0.25">
      <c r="A257" s="10"/>
      <c r="B257" s="26">
        <v>257</v>
      </c>
      <c r="C257" s="27" t="s">
        <v>579</v>
      </c>
      <c r="D257" s="28" t="s">
        <v>580</v>
      </c>
      <c r="E257" s="29" t="s">
        <v>93</v>
      </c>
      <c r="F257" s="27" t="s">
        <v>97</v>
      </c>
      <c r="G257" s="30">
        <v>41486</v>
      </c>
      <c r="H257" s="60"/>
      <c r="I257" s="32">
        <v>1652.33</v>
      </c>
      <c r="J257" s="32">
        <v>1652.33</v>
      </c>
      <c r="K257" s="32"/>
      <c r="L257" s="32"/>
      <c r="M257" s="61"/>
      <c r="N257" s="34">
        <v>0</v>
      </c>
      <c r="O257" s="35" t="s">
        <v>942</v>
      </c>
      <c r="P257" s="36"/>
      <c r="Q257" s="37"/>
      <c r="R257" s="38"/>
      <c r="S257" s="39"/>
      <c r="T257" s="39"/>
      <c r="U257" s="39"/>
      <c r="V257" s="40">
        <v>50</v>
      </c>
      <c r="W257" s="41">
        <f t="shared" si="38"/>
        <v>600</v>
      </c>
      <c r="X257" s="41">
        <v>0</v>
      </c>
      <c r="Y257" s="41">
        <f t="shared" si="39"/>
        <v>65</v>
      </c>
      <c r="Z257" s="41">
        <f t="shared" si="40"/>
        <v>12</v>
      </c>
      <c r="AA257" s="41">
        <f t="shared" si="41"/>
        <v>535</v>
      </c>
      <c r="AB257" s="42">
        <f t="shared" si="42"/>
        <v>0</v>
      </c>
      <c r="AC257" s="42">
        <v>0</v>
      </c>
      <c r="AD257" s="43">
        <v>0</v>
      </c>
      <c r="AE257" s="42">
        <f t="shared" si="43"/>
        <v>0</v>
      </c>
      <c r="AF257" s="44">
        <v>0</v>
      </c>
      <c r="AG257" s="41">
        <v>0</v>
      </c>
      <c r="AH257" s="44">
        <v>0</v>
      </c>
      <c r="AI257" s="44">
        <f t="shared" si="44"/>
        <v>0</v>
      </c>
      <c r="AJ257" s="44">
        <f t="shared" si="45"/>
        <v>0</v>
      </c>
      <c r="AK257" s="44">
        <f t="shared" si="37"/>
        <v>0</v>
      </c>
      <c r="AL257" s="41" t="str">
        <f t="shared" si="46"/>
        <v>Nusidėvėjęs</v>
      </c>
      <c r="AM257" s="45" t="s">
        <v>944</v>
      </c>
      <c r="AN257" s="46">
        <f t="shared" si="47"/>
        <v>0</v>
      </c>
      <c r="AO257" s="47" t="s">
        <v>98</v>
      </c>
      <c r="AP257" s="47">
        <v>50</v>
      </c>
      <c r="AQ257" s="48">
        <f t="shared" si="48"/>
        <v>2013</v>
      </c>
      <c r="AR257" s="47"/>
      <c r="AS257" s="47"/>
      <c r="AT257" s="47"/>
    </row>
    <row r="258" spans="1:46" ht="15" customHeight="1" x14ac:dyDescent="0.25">
      <c r="A258" s="10"/>
      <c r="B258" s="26">
        <v>258</v>
      </c>
      <c r="C258" s="27" t="s">
        <v>581</v>
      </c>
      <c r="D258" s="28" t="s">
        <v>582</v>
      </c>
      <c r="E258" s="29" t="s">
        <v>93</v>
      </c>
      <c r="F258" s="27" t="s">
        <v>97</v>
      </c>
      <c r="G258" s="30">
        <v>41486</v>
      </c>
      <c r="H258" s="60"/>
      <c r="I258" s="32">
        <v>151.86000000000001</v>
      </c>
      <c r="J258" s="32">
        <v>151.86000000000001</v>
      </c>
      <c r="K258" s="32"/>
      <c r="L258" s="32"/>
      <c r="M258" s="61"/>
      <c r="N258" s="34">
        <v>0</v>
      </c>
      <c r="O258" s="35" t="s">
        <v>942</v>
      </c>
      <c r="P258" s="36"/>
      <c r="Q258" s="37"/>
      <c r="R258" s="38"/>
      <c r="S258" s="39"/>
      <c r="T258" s="39"/>
      <c r="U258" s="39"/>
      <c r="V258" s="40">
        <v>50</v>
      </c>
      <c r="W258" s="41">
        <f t="shared" si="38"/>
        <v>600</v>
      </c>
      <c r="X258" s="41">
        <v>0</v>
      </c>
      <c r="Y258" s="41">
        <f t="shared" si="39"/>
        <v>65</v>
      </c>
      <c r="Z258" s="41">
        <f t="shared" si="40"/>
        <v>12</v>
      </c>
      <c r="AA258" s="41">
        <f t="shared" si="41"/>
        <v>535</v>
      </c>
      <c r="AB258" s="42">
        <f t="shared" si="42"/>
        <v>0</v>
      </c>
      <c r="AC258" s="42">
        <v>0</v>
      </c>
      <c r="AD258" s="43">
        <v>0</v>
      </c>
      <c r="AE258" s="42">
        <f t="shared" si="43"/>
        <v>0</v>
      </c>
      <c r="AF258" s="44">
        <v>0</v>
      </c>
      <c r="AG258" s="41">
        <v>0</v>
      </c>
      <c r="AH258" s="44">
        <v>0</v>
      </c>
      <c r="AI258" s="44">
        <f t="shared" si="44"/>
        <v>0</v>
      </c>
      <c r="AJ258" s="44">
        <f t="shared" si="45"/>
        <v>0</v>
      </c>
      <c r="AK258" s="44">
        <f t="shared" si="37"/>
        <v>0</v>
      </c>
      <c r="AL258" s="41" t="str">
        <f t="shared" si="46"/>
        <v>Nusidėvėjęs</v>
      </c>
      <c r="AM258" s="45" t="s">
        <v>944</v>
      </c>
      <c r="AN258" s="46">
        <f t="shared" si="47"/>
        <v>0</v>
      </c>
      <c r="AO258" s="47" t="s">
        <v>98</v>
      </c>
      <c r="AP258" s="47">
        <v>50</v>
      </c>
      <c r="AQ258" s="48">
        <f t="shared" si="48"/>
        <v>2013</v>
      </c>
      <c r="AR258" s="47"/>
      <c r="AS258" s="47"/>
      <c r="AT258" s="47"/>
    </row>
    <row r="259" spans="1:46" ht="15" customHeight="1" x14ac:dyDescent="0.25">
      <c r="A259" s="10"/>
      <c r="B259" s="26">
        <v>259</v>
      </c>
      <c r="C259" s="27" t="s">
        <v>583</v>
      </c>
      <c r="D259" s="28" t="s">
        <v>584</v>
      </c>
      <c r="E259" s="29" t="s">
        <v>93</v>
      </c>
      <c r="F259" s="27" t="s">
        <v>97</v>
      </c>
      <c r="G259" s="30">
        <v>41486</v>
      </c>
      <c r="H259" s="60"/>
      <c r="I259" s="32">
        <v>640.96</v>
      </c>
      <c r="J259" s="32">
        <v>640.96</v>
      </c>
      <c r="K259" s="32"/>
      <c r="L259" s="32"/>
      <c r="M259" s="61"/>
      <c r="N259" s="34">
        <v>0</v>
      </c>
      <c r="O259" s="35" t="s">
        <v>942</v>
      </c>
      <c r="P259" s="36"/>
      <c r="Q259" s="37"/>
      <c r="R259" s="38"/>
      <c r="S259" s="39"/>
      <c r="T259" s="39"/>
      <c r="U259" s="39"/>
      <c r="V259" s="40">
        <v>50</v>
      </c>
      <c r="W259" s="41">
        <f t="shared" si="38"/>
        <v>600</v>
      </c>
      <c r="X259" s="41">
        <v>0</v>
      </c>
      <c r="Y259" s="41">
        <f t="shared" si="39"/>
        <v>65</v>
      </c>
      <c r="Z259" s="41">
        <f t="shared" si="40"/>
        <v>12</v>
      </c>
      <c r="AA259" s="41">
        <f t="shared" si="41"/>
        <v>535</v>
      </c>
      <c r="AB259" s="42">
        <f t="shared" si="42"/>
        <v>0</v>
      </c>
      <c r="AC259" s="42">
        <v>0</v>
      </c>
      <c r="AD259" s="43">
        <v>0</v>
      </c>
      <c r="AE259" s="42">
        <f t="shared" si="43"/>
        <v>0</v>
      </c>
      <c r="AF259" s="44">
        <v>0</v>
      </c>
      <c r="AG259" s="41">
        <v>0</v>
      </c>
      <c r="AH259" s="44">
        <v>0</v>
      </c>
      <c r="AI259" s="44">
        <f t="shared" si="44"/>
        <v>0</v>
      </c>
      <c r="AJ259" s="44">
        <f t="shared" si="45"/>
        <v>0</v>
      </c>
      <c r="AK259" s="44">
        <f t="shared" si="37"/>
        <v>0</v>
      </c>
      <c r="AL259" s="41" t="str">
        <f t="shared" si="46"/>
        <v>Nusidėvėjęs</v>
      </c>
      <c r="AM259" s="45" t="s">
        <v>944</v>
      </c>
      <c r="AN259" s="46">
        <f t="shared" si="47"/>
        <v>0</v>
      </c>
      <c r="AO259" s="47" t="s">
        <v>98</v>
      </c>
      <c r="AP259" s="47">
        <v>50</v>
      </c>
      <c r="AQ259" s="48">
        <f t="shared" si="48"/>
        <v>2013</v>
      </c>
      <c r="AR259" s="47"/>
      <c r="AS259" s="47"/>
      <c r="AT259" s="47"/>
    </row>
    <row r="260" spans="1:46" ht="15" customHeight="1" x14ac:dyDescent="0.25">
      <c r="A260" s="10"/>
      <c r="B260" s="26">
        <v>260</v>
      </c>
      <c r="C260" s="27" t="s">
        <v>585</v>
      </c>
      <c r="D260" s="28" t="s">
        <v>586</v>
      </c>
      <c r="E260" s="29" t="s">
        <v>93</v>
      </c>
      <c r="F260" s="27" t="s">
        <v>97</v>
      </c>
      <c r="G260" s="30">
        <v>41486</v>
      </c>
      <c r="H260" s="60"/>
      <c r="I260" s="32">
        <v>820.42</v>
      </c>
      <c r="J260" s="32">
        <v>820.42</v>
      </c>
      <c r="K260" s="32"/>
      <c r="L260" s="32"/>
      <c r="M260" s="61"/>
      <c r="N260" s="34">
        <v>0</v>
      </c>
      <c r="O260" s="35" t="s">
        <v>942</v>
      </c>
      <c r="P260" s="36"/>
      <c r="Q260" s="37"/>
      <c r="R260" s="38"/>
      <c r="S260" s="39"/>
      <c r="T260" s="39"/>
      <c r="U260" s="39"/>
      <c r="V260" s="40">
        <v>50</v>
      </c>
      <c r="W260" s="41">
        <f t="shared" si="38"/>
        <v>600</v>
      </c>
      <c r="X260" s="41">
        <v>0</v>
      </c>
      <c r="Y260" s="41">
        <f t="shared" si="39"/>
        <v>65</v>
      </c>
      <c r="Z260" s="41">
        <f t="shared" si="40"/>
        <v>12</v>
      </c>
      <c r="AA260" s="41">
        <f t="shared" si="41"/>
        <v>535</v>
      </c>
      <c r="AB260" s="42">
        <f t="shared" si="42"/>
        <v>0</v>
      </c>
      <c r="AC260" s="42">
        <v>0</v>
      </c>
      <c r="AD260" s="43">
        <v>0</v>
      </c>
      <c r="AE260" s="42">
        <f t="shared" si="43"/>
        <v>0</v>
      </c>
      <c r="AF260" s="44">
        <v>0</v>
      </c>
      <c r="AG260" s="41">
        <v>0</v>
      </c>
      <c r="AH260" s="44">
        <v>0</v>
      </c>
      <c r="AI260" s="44">
        <f t="shared" si="44"/>
        <v>0</v>
      </c>
      <c r="AJ260" s="44">
        <f t="shared" si="45"/>
        <v>0</v>
      </c>
      <c r="AK260" s="44">
        <f t="shared" ref="AK260:AK323" si="49">M260-AJ260</f>
        <v>0</v>
      </c>
      <c r="AL260" s="41" t="str">
        <f t="shared" si="46"/>
        <v>Nusidėvėjęs</v>
      </c>
      <c r="AM260" s="45" t="s">
        <v>944</v>
      </c>
      <c r="AN260" s="46">
        <f t="shared" si="47"/>
        <v>0</v>
      </c>
      <c r="AO260" s="47" t="s">
        <v>98</v>
      </c>
      <c r="AP260" s="47">
        <v>50</v>
      </c>
      <c r="AQ260" s="48">
        <f t="shared" si="48"/>
        <v>2013</v>
      </c>
      <c r="AR260" s="47"/>
      <c r="AS260" s="47"/>
      <c r="AT260" s="47"/>
    </row>
    <row r="261" spans="1:46" ht="15" customHeight="1" x14ac:dyDescent="0.25">
      <c r="A261" s="10"/>
      <c r="B261" s="26">
        <v>261</v>
      </c>
      <c r="C261" s="27" t="s">
        <v>587</v>
      </c>
      <c r="D261" s="28" t="s">
        <v>588</v>
      </c>
      <c r="E261" s="29" t="s">
        <v>93</v>
      </c>
      <c r="F261" s="27" t="s">
        <v>97</v>
      </c>
      <c r="G261" s="30">
        <v>41486</v>
      </c>
      <c r="H261" s="60"/>
      <c r="I261" s="32">
        <v>113.93</v>
      </c>
      <c r="J261" s="32">
        <v>113.93</v>
      </c>
      <c r="K261" s="32"/>
      <c r="L261" s="32"/>
      <c r="M261" s="61"/>
      <c r="N261" s="34">
        <v>0</v>
      </c>
      <c r="O261" s="35" t="s">
        <v>942</v>
      </c>
      <c r="P261" s="36"/>
      <c r="Q261" s="37"/>
      <c r="R261" s="38"/>
      <c r="S261" s="39"/>
      <c r="T261" s="39"/>
      <c r="U261" s="39"/>
      <c r="V261" s="40">
        <v>50</v>
      </c>
      <c r="W261" s="41">
        <f t="shared" ref="W261:W324" si="50">V261*12</f>
        <v>600</v>
      </c>
      <c r="X261" s="41">
        <v>0</v>
      </c>
      <c r="Y261" s="41">
        <f t="shared" ref="Y261:Y324" si="51">IF(OR(ISBLANK(C261),YEAR(G261)&gt;=2019),0,DATEDIF(G261,$N$2,"M"))</f>
        <v>65</v>
      </c>
      <c r="Z261" s="41">
        <f t="shared" ref="Z261:Z324" si="52">IF(YEAR(G261)&gt;=2019,0,IF(AA261&lt;=0,0,IF(X261&lt;&gt;0,MIN(X261,AA261),MIN(12,AA261))))</f>
        <v>12</v>
      </c>
      <c r="AA261" s="41">
        <f t="shared" ref="AA261:AA324" si="53">W261-Y261</f>
        <v>535</v>
      </c>
      <c r="AB261" s="42">
        <f t="shared" ref="AB261:AB324" si="54">+IF(AA261&lt;=0,0,N261/AA261)</f>
        <v>0</v>
      </c>
      <c r="AC261" s="42">
        <v>0</v>
      </c>
      <c r="AD261" s="43">
        <v>0</v>
      </c>
      <c r="AE261" s="42">
        <f t="shared" ref="AE261:AE324" si="55">IF(YEAR(G261)&gt;=2019,0,M261-AD261)</f>
        <v>0</v>
      </c>
      <c r="AF261" s="44">
        <v>0</v>
      </c>
      <c r="AG261" s="41">
        <v>0</v>
      </c>
      <c r="AH261" s="44">
        <v>0</v>
      </c>
      <c r="AI261" s="44">
        <f t="shared" ref="AI261:AI324" si="56">+AC261+AH261</f>
        <v>0</v>
      </c>
      <c r="AJ261" s="44">
        <f t="shared" ref="AJ261:AJ324" si="57">IF(ISBLANK(H261),(AF261+IF(YEAR(G261)&gt;=2019,M261/W261*AG261,0)),M261)</f>
        <v>0</v>
      </c>
      <c r="AK261" s="44">
        <f t="shared" si="49"/>
        <v>0</v>
      </c>
      <c r="AL261" s="41" t="str">
        <f t="shared" ref="AL261:AL324" si="58">IF(H261&lt;&gt;0,"Nurašytas",IF(O261="X","Nesuderintas",IF(AK261&lt;=0,"Nusidėvėjęs","")))</f>
        <v>Nusidėvėjęs</v>
      </c>
      <c r="AM261" s="45" t="s">
        <v>944</v>
      </c>
      <c r="AN261" s="46">
        <f t="shared" ref="AN261:AN324" si="59">I261-J261-K261-L261-M261</f>
        <v>0</v>
      </c>
      <c r="AO261" s="47" t="s">
        <v>98</v>
      </c>
      <c r="AP261" s="47">
        <v>50</v>
      </c>
      <c r="AQ261" s="48">
        <f t="shared" si="48"/>
        <v>2013</v>
      </c>
      <c r="AR261" s="47"/>
      <c r="AS261" s="47"/>
      <c r="AT261" s="47"/>
    </row>
    <row r="262" spans="1:46" ht="15" customHeight="1" x14ac:dyDescent="0.25">
      <c r="A262" s="10"/>
      <c r="B262" s="26">
        <v>262</v>
      </c>
      <c r="C262" s="27" t="s">
        <v>589</v>
      </c>
      <c r="D262" s="28" t="s">
        <v>590</v>
      </c>
      <c r="E262" s="29" t="s">
        <v>93</v>
      </c>
      <c r="F262" s="27" t="s">
        <v>97</v>
      </c>
      <c r="G262" s="30">
        <v>41486</v>
      </c>
      <c r="H262" s="62"/>
      <c r="I262" s="32">
        <v>451.36</v>
      </c>
      <c r="J262" s="32">
        <v>451.36</v>
      </c>
      <c r="K262" s="32"/>
      <c r="L262" s="32"/>
      <c r="M262" s="61"/>
      <c r="N262" s="34">
        <v>0</v>
      </c>
      <c r="O262" s="35" t="s">
        <v>942</v>
      </c>
      <c r="P262" s="63"/>
      <c r="Q262" s="64"/>
      <c r="R262" s="65"/>
      <c r="S262" s="66"/>
      <c r="T262" s="66"/>
      <c r="U262" s="66"/>
      <c r="V262" s="40">
        <v>50</v>
      </c>
      <c r="W262" s="41">
        <f t="shared" si="50"/>
        <v>600</v>
      </c>
      <c r="X262" s="41">
        <v>0</v>
      </c>
      <c r="Y262" s="41">
        <f t="shared" si="51"/>
        <v>65</v>
      </c>
      <c r="Z262" s="41">
        <f t="shared" si="52"/>
        <v>12</v>
      </c>
      <c r="AA262" s="41">
        <f t="shared" si="53"/>
        <v>535</v>
      </c>
      <c r="AB262" s="42">
        <f t="shared" si="54"/>
        <v>0</v>
      </c>
      <c r="AC262" s="42">
        <v>0</v>
      </c>
      <c r="AD262" s="43">
        <v>0</v>
      </c>
      <c r="AE262" s="42">
        <f t="shared" si="55"/>
        <v>0</v>
      </c>
      <c r="AF262" s="44">
        <v>0</v>
      </c>
      <c r="AG262" s="41">
        <v>0</v>
      </c>
      <c r="AH262" s="44">
        <v>0</v>
      </c>
      <c r="AI262" s="44">
        <f t="shared" si="56"/>
        <v>0</v>
      </c>
      <c r="AJ262" s="44">
        <f t="shared" si="57"/>
        <v>0</v>
      </c>
      <c r="AK262" s="44">
        <f t="shared" si="49"/>
        <v>0</v>
      </c>
      <c r="AL262" s="41" t="str">
        <f t="shared" si="58"/>
        <v>Nusidėvėjęs</v>
      </c>
      <c r="AM262" s="45" t="s">
        <v>944</v>
      </c>
      <c r="AN262" s="46">
        <f t="shared" si="59"/>
        <v>0</v>
      </c>
      <c r="AO262" s="47" t="s">
        <v>98</v>
      </c>
      <c r="AP262" s="47">
        <v>50</v>
      </c>
      <c r="AQ262" s="48">
        <f t="shared" si="48"/>
        <v>2013</v>
      </c>
      <c r="AR262" s="47"/>
      <c r="AS262" s="47"/>
      <c r="AT262" s="47"/>
    </row>
    <row r="263" spans="1:46" ht="15" customHeight="1" x14ac:dyDescent="0.25">
      <c r="A263" s="10"/>
      <c r="B263" s="26">
        <v>263</v>
      </c>
      <c r="C263" s="27" t="s">
        <v>591</v>
      </c>
      <c r="D263" s="28" t="s">
        <v>592</v>
      </c>
      <c r="E263" s="29" t="s">
        <v>93</v>
      </c>
      <c r="F263" s="27" t="s">
        <v>107</v>
      </c>
      <c r="G263" s="30">
        <v>41486</v>
      </c>
      <c r="H263" s="62"/>
      <c r="I263" s="32">
        <v>209.21</v>
      </c>
      <c r="J263" s="32">
        <v>209.21</v>
      </c>
      <c r="K263" s="32"/>
      <c r="L263" s="32"/>
      <c r="M263" s="61"/>
      <c r="N263" s="34">
        <v>0</v>
      </c>
      <c r="O263" s="35" t="s">
        <v>942</v>
      </c>
      <c r="P263" s="36"/>
      <c r="Q263" s="37"/>
      <c r="R263" s="38"/>
      <c r="S263" s="39"/>
      <c r="T263" s="39"/>
      <c r="U263" s="39"/>
      <c r="V263" s="40">
        <v>50</v>
      </c>
      <c r="W263" s="41">
        <f t="shared" si="50"/>
        <v>600</v>
      </c>
      <c r="X263" s="41">
        <v>0</v>
      </c>
      <c r="Y263" s="41">
        <f t="shared" si="51"/>
        <v>65</v>
      </c>
      <c r="Z263" s="41">
        <f t="shared" si="52"/>
        <v>12</v>
      </c>
      <c r="AA263" s="41">
        <f t="shared" si="53"/>
        <v>535</v>
      </c>
      <c r="AB263" s="42">
        <f t="shared" si="54"/>
        <v>0</v>
      </c>
      <c r="AC263" s="42">
        <v>0</v>
      </c>
      <c r="AD263" s="43">
        <v>0</v>
      </c>
      <c r="AE263" s="42">
        <f t="shared" si="55"/>
        <v>0</v>
      </c>
      <c r="AF263" s="44">
        <v>0</v>
      </c>
      <c r="AG263" s="41">
        <v>0</v>
      </c>
      <c r="AH263" s="44">
        <v>0</v>
      </c>
      <c r="AI263" s="44">
        <f t="shared" si="56"/>
        <v>0</v>
      </c>
      <c r="AJ263" s="44">
        <f t="shared" si="57"/>
        <v>0</v>
      </c>
      <c r="AK263" s="44">
        <f t="shared" si="49"/>
        <v>0</v>
      </c>
      <c r="AL263" s="41" t="str">
        <f t="shared" si="58"/>
        <v>Nusidėvėjęs</v>
      </c>
      <c r="AM263" s="45" t="s">
        <v>944</v>
      </c>
      <c r="AN263" s="46">
        <f t="shared" si="59"/>
        <v>0</v>
      </c>
      <c r="AO263" s="47" t="s">
        <v>108</v>
      </c>
      <c r="AP263" s="47">
        <v>50</v>
      </c>
      <c r="AQ263" s="48">
        <f t="shared" si="48"/>
        <v>2013</v>
      </c>
      <c r="AR263" s="47"/>
      <c r="AS263" s="47"/>
      <c r="AT263" s="47"/>
    </row>
    <row r="264" spans="1:46" ht="15" customHeight="1" x14ac:dyDescent="0.25">
      <c r="A264" s="10"/>
      <c r="B264" s="26">
        <v>264</v>
      </c>
      <c r="C264" s="27" t="s">
        <v>593</v>
      </c>
      <c r="D264" s="28" t="s">
        <v>594</v>
      </c>
      <c r="E264" s="29" t="s">
        <v>93</v>
      </c>
      <c r="F264" s="27" t="s">
        <v>107</v>
      </c>
      <c r="G264" s="30">
        <v>41486</v>
      </c>
      <c r="H264" s="62"/>
      <c r="I264" s="32">
        <v>1259.51</v>
      </c>
      <c r="J264" s="32">
        <v>1259.51</v>
      </c>
      <c r="K264" s="32"/>
      <c r="L264" s="32"/>
      <c r="M264" s="61"/>
      <c r="N264" s="34">
        <v>0</v>
      </c>
      <c r="O264" s="35" t="s">
        <v>942</v>
      </c>
      <c r="P264" s="36"/>
      <c r="Q264" s="37"/>
      <c r="R264" s="38"/>
      <c r="S264" s="39"/>
      <c r="T264" s="39"/>
      <c r="U264" s="39"/>
      <c r="V264" s="40">
        <v>50</v>
      </c>
      <c r="W264" s="41">
        <f t="shared" si="50"/>
        <v>600</v>
      </c>
      <c r="X264" s="41">
        <v>0</v>
      </c>
      <c r="Y264" s="41">
        <f t="shared" si="51"/>
        <v>65</v>
      </c>
      <c r="Z264" s="41">
        <f t="shared" si="52"/>
        <v>12</v>
      </c>
      <c r="AA264" s="41">
        <f t="shared" si="53"/>
        <v>535</v>
      </c>
      <c r="AB264" s="42">
        <f t="shared" si="54"/>
        <v>0</v>
      </c>
      <c r="AC264" s="42">
        <v>0</v>
      </c>
      <c r="AD264" s="43">
        <v>0</v>
      </c>
      <c r="AE264" s="42">
        <f t="shared" si="55"/>
        <v>0</v>
      </c>
      <c r="AF264" s="44">
        <v>0</v>
      </c>
      <c r="AG264" s="41">
        <v>0</v>
      </c>
      <c r="AH264" s="44">
        <v>0</v>
      </c>
      <c r="AI264" s="44">
        <f t="shared" si="56"/>
        <v>0</v>
      </c>
      <c r="AJ264" s="44">
        <f t="shared" si="57"/>
        <v>0</v>
      </c>
      <c r="AK264" s="44">
        <f t="shared" si="49"/>
        <v>0</v>
      </c>
      <c r="AL264" s="41" t="str">
        <f t="shared" si="58"/>
        <v>Nusidėvėjęs</v>
      </c>
      <c r="AM264" s="45" t="s">
        <v>944</v>
      </c>
      <c r="AN264" s="46">
        <f t="shared" si="59"/>
        <v>0</v>
      </c>
      <c r="AO264" s="47" t="s">
        <v>108</v>
      </c>
      <c r="AP264" s="47">
        <v>50</v>
      </c>
      <c r="AQ264" s="48">
        <f t="shared" si="48"/>
        <v>2013</v>
      </c>
      <c r="AR264" s="47"/>
      <c r="AS264" s="47"/>
      <c r="AT264" s="47"/>
    </row>
    <row r="265" spans="1:46" ht="15" customHeight="1" x14ac:dyDescent="0.25">
      <c r="A265" s="10"/>
      <c r="B265" s="26">
        <v>265</v>
      </c>
      <c r="C265" s="27" t="s">
        <v>595</v>
      </c>
      <c r="D265" s="28" t="s">
        <v>596</v>
      </c>
      <c r="E265" s="29" t="s">
        <v>93</v>
      </c>
      <c r="F265" s="27" t="s">
        <v>107</v>
      </c>
      <c r="G265" s="30">
        <v>41486</v>
      </c>
      <c r="H265" s="62"/>
      <c r="I265" s="32">
        <v>1833.99</v>
      </c>
      <c r="J265" s="32">
        <v>1833.99</v>
      </c>
      <c r="K265" s="32"/>
      <c r="L265" s="32"/>
      <c r="M265" s="61"/>
      <c r="N265" s="34">
        <v>0</v>
      </c>
      <c r="O265" s="35" t="s">
        <v>942</v>
      </c>
      <c r="P265" s="36"/>
      <c r="Q265" s="37"/>
      <c r="R265" s="38"/>
      <c r="S265" s="39"/>
      <c r="T265" s="39"/>
      <c r="U265" s="39"/>
      <c r="V265" s="40">
        <v>50</v>
      </c>
      <c r="W265" s="41">
        <f t="shared" si="50"/>
        <v>600</v>
      </c>
      <c r="X265" s="41">
        <v>0</v>
      </c>
      <c r="Y265" s="41">
        <f t="shared" si="51"/>
        <v>65</v>
      </c>
      <c r="Z265" s="41">
        <f t="shared" si="52"/>
        <v>12</v>
      </c>
      <c r="AA265" s="41">
        <f t="shared" si="53"/>
        <v>535</v>
      </c>
      <c r="AB265" s="42">
        <f t="shared" si="54"/>
        <v>0</v>
      </c>
      <c r="AC265" s="42">
        <v>0</v>
      </c>
      <c r="AD265" s="43">
        <v>0</v>
      </c>
      <c r="AE265" s="42">
        <f t="shared" si="55"/>
        <v>0</v>
      </c>
      <c r="AF265" s="44">
        <v>0</v>
      </c>
      <c r="AG265" s="41">
        <v>0</v>
      </c>
      <c r="AH265" s="44">
        <v>0</v>
      </c>
      <c r="AI265" s="44">
        <f t="shared" si="56"/>
        <v>0</v>
      </c>
      <c r="AJ265" s="44">
        <f t="shared" si="57"/>
        <v>0</v>
      </c>
      <c r="AK265" s="44">
        <f t="shared" si="49"/>
        <v>0</v>
      </c>
      <c r="AL265" s="41" t="str">
        <f t="shared" si="58"/>
        <v>Nusidėvėjęs</v>
      </c>
      <c r="AM265" s="45" t="s">
        <v>944</v>
      </c>
      <c r="AN265" s="46">
        <f t="shared" si="59"/>
        <v>0</v>
      </c>
      <c r="AO265" s="47" t="s">
        <v>108</v>
      </c>
      <c r="AP265" s="47">
        <v>50</v>
      </c>
      <c r="AQ265" s="48">
        <f t="shared" si="48"/>
        <v>2013</v>
      </c>
      <c r="AR265" s="47"/>
      <c r="AS265" s="47"/>
      <c r="AT265" s="47"/>
    </row>
    <row r="266" spans="1:46" ht="15" customHeight="1" x14ac:dyDescent="0.25">
      <c r="A266" s="10"/>
      <c r="B266" s="26">
        <v>266</v>
      </c>
      <c r="C266" s="27" t="s">
        <v>597</v>
      </c>
      <c r="D266" s="28" t="s">
        <v>598</v>
      </c>
      <c r="E266" s="29" t="s">
        <v>93</v>
      </c>
      <c r="F266" s="27" t="s">
        <v>107</v>
      </c>
      <c r="G266" s="30">
        <v>41486</v>
      </c>
      <c r="H266" s="62"/>
      <c r="I266" s="32">
        <v>202.89</v>
      </c>
      <c r="J266" s="32">
        <v>202.89</v>
      </c>
      <c r="K266" s="32"/>
      <c r="L266" s="32"/>
      <c r="M266" s="61"/>
      <c r="N266" s="34">
        <v>0</v>
      </c>
      <c r="O266" s="35" t="s">
        <v>942</v>
      </c>
      <c r="P266" s="36"/>
      <c r="Q266" s="37"/>
      <c r="R266" s="38"/>
      <c r="S266" s="39"/>
      <c r="T266" s="39"/>
      <c r="U266" s="39"/>
      <c r="V266" s="40">
        <v>50</v>
      </c>
      <c r="W266" s="41">
        <f t="shared" si="50"/>
        <v>600</v>
      </c>
      <c r="X266" s="41">
        <v>0</v>
      </c>
      <c r="Y266" s="41">
        <f t="shared" si="51"/>
        <v>65</v>
      </c>
      <c r="Z266" s="41">
        <f t="shared" si="52"/>
        <v>12</v>
      </c>
      <c r="AA266" s="41">
        <f t="shared" si="53"/>
        <v>535</v>
      </c>
      <c r="AB266" s="42">
        <f t="shared" si="54"/>
        <v>0</v>
      </c>
      <c r="AC266" s="42">
        <v>0</v>
      </c>
      <c r="AD266" s="43">
        <v>0</v>
      </c>
      <c r="AE266" s="42">
        <f t="shared" si="55"/>
        <v>0</v>
      </c>
      <c r="AF266" s="44">
        <v>0</v>
      </c>
      <c r="AG266" s="41">
        <v>0</v>
      </c>
      <c r="AH266" s="44">
        <v>0</v>
      </c>
      <c r="AI266" s="44">
        <f t="shared" si="56"/>
        <v>0</v>
      </c>
      <c r="AJ266" s="44">
        <f t="shared" si="57"/>
        <v>0</v>
      </c>
      <c r="AK266" s="44">
        <f t="shared" si="49"/>
        <v>0</v>
      </c>
      <c r="AL266" s="41" t="str">
        <f t="shared" si="58"/>
        <v>Nusidėvėjęs</v>
      </c>
      <c r="AM266" s="45" t="s">
        <v>944</v>
      </c>
      <c r="AN266" s="46">
        <f t="shared" si="59"/>
        <v>0</v>
      </c>
      <c r="AO266" s="47" t="s">
        <v>108</v>
      </c>
      <c r="AP266" s="47">
        <v>50</v>
      </c>
      <c r="AQ266" s="48">
        <f t="shared" si="48"/>
        <v>2013</v>
      </c>
      <c r="AR266" s="47"/>
      <c r="AS266" s="47"/>
      <c r="AT266" s="47"/>
    </row>
    <row r="267" spans="1:46" ht="15" customHeight="1" x14ac:dyDescent="0.25">
      <c r="A267" s="10"/>
      <c r="B267" s="26">
        <v>267</v>
      </c>
      <c r="C267" s="27" t="s">
        <v>599</v>
      </c>
      <c r="D267" s="28" t="s">
        <v>600</v>
      </c>
      <c r="E267" s="29" t="s">
        <v>93</v>
      </c>
      <c r="F267" s="27" t="s">
        <v>107</v>
      </c>
      <c r="G267" s="30">
        <v>41486</v>
      </c>
      <c r="H267" s="31"/>
      <c r="I267" s="32">
        <v>2995.68</v>
      </c>
      <c r="J267" s="32">
        <v>2995.68</v>
      </c>
      <c r="K267" s="32"/>
      <c r="L267" s="32"/>
      <c r="M267" s="33"/>
      <c r="N267" s="34">
        <v>0</v>
      </c>
      <c r="O267" s="35" t="s">
        <v>942</v>
      </c>
      <c r="P267" s="36"/>
      <c r="Q267" s="37"/>
      <c r="R267" s="38"/>
      <c r="S267" s="39"/>
      <c r="T267" s="39"/>
      <c r="U267" s="39"/>
      <c r="V267" s="40">
        <v>50</v>
      </c>
      <c r="W267" s="41">
        <f t="shared" si="50"/>
        <v>600</v>
      </c>
      <c r="X267" s="41">
        <v>0</v>
      </c>
      <c r="Y267" s="41">
        <f t="shared" si="51"/>
        <v>65</v>
      </c>
      <c r="Z267" s="41">
        <f t="shared" si="52"/>
        <v>12</v>
      </c>
      <c r="AA267" s="41">
        <f t="shared" si="53"/>
        <v>535</v>
      </c>
      <c r="AB267" s="42">
        <f t="shared" si="54"/>
        <v>0</v>
      </c>
      <c r="AC267" s="42">
        <v>0</v>
      </c>
      <c r="AD267" s="43">
        <v>0</v>
      </c>
      <c r="AE267" s="42">
        <f t="shared" si="55"/>
        <v>0</v>
      </c>
      <c r="AF267" s="44">
        <v>0</v>
      </c>
      <c r="AG267" s="41">
        <v>0</v>
      </c>
      <c r="AH267" s="44">
        <v>0</v>
      </c>
      <c r="AI267" s="44">
        <f t="shared" si="56"/>
        <v>0</v>
      </c>
      <c r="AJ267" s="44">
        <f t="shared" si="57"/>
        <v>0</v>
      </c>
      <c r="AK267" s="44">
        <f t="shared" si="49"/>
        <v>0</v>
      </c>
      <c r="AL267" s="41" t="str">
        <f t="shared" si="58"/>
        <v>Nusidėvėjęs</v>
      </c>
      <c r="AM267" s="45" t="s">
        <v>944</v>
      </c>
      <c r="AN267" s="46">
        <f t="shared" si="59"/>
        <v>0</v>
      </c>
      <c r="AO267" s="47" t="s">
        <v>108</v>
      </c>
      <c r="AP267" s="47">
        <v>50</v>
      </c>
      <c r="AQ267" s="48">
        <f t="shared" si="48"/>
        <v>2013</v>
      </c>
      <c r="AR267" s="47"/>
      <c r="AS267" s="47"/>
      <c r="AT267" s="47"/>
    </row>
    <row r="268" spans="1:46" ht="15" customHeight="1" x14ac:dyDescent="0.25">
      <c r="A268" s="10"/>
      <c r="B268" s="26">
        <v>268</v>
      </c>
      <c r="C268" s="27" t="s">
        <v>601</v>
      </c>
      <c r="D268" s="28" t="s">
        <v>602</v>
      </c>
      <c r="E268" s="29" t="s">
        <v>93</v>
      </c>
      <c r="F268" s="27" t="s">
        <v>107</v>
      </c>
      <c r="G268" s="30">
        <v>41486</v>
      </c>
      <c r="H268" s="31"/>
      <c r="I268" s="32">
        <v>138.69</v>
      </c>
      <c r="J268" s="32">
        <v>138.69</v>
      </c>
      <c r="K268" s="32"/>
      <c r="L268" s="32"/>
      <c r="M268" s="33"/>
      <c r="N268" s="34">
        <v>0</v>
      </c>
      <c r="O268" s="35" t="s">
        <v>942</v>
      </c>
      <c r="P268" s="36"/>
      <c r="Q268" s="37"/>
      <c r="R268" s="38"/>
      <c r="S268" s="39"/>
      <c r="T268" s="39"/>
      <c r="U268" s="39"/>
      <c r="V268" s="40">
        <v>50</v>
      </c>
      <c r="W268" s="41">
        <f t="shared" si="50"/>
        <v>600</v>
      </c>
      <c r="X268" s="41">
        <v>0</v>
      </c>
      <c r="Y268" s="41">
        <f t="shared" si="51"/>
        <v>65</v>
      </c>
      <c r="Z268" s="41">
        <f t="shared" si="52"/>
        <v>12</v>
      </c>
      <c r="AA268" s="41">
        <f t="shared" si="53"/>
        <v>535</v>
      </c>
      <c r="AB268" s="42">
        <f t="shared" si="54"/>
        <v>0</v>
      </c>
      <c r="AC268" s="42">
        <v>0</v>
      </c>
      <c r="AD268" s="43">
        <v>0</v>
      </c>
      <c r="AE268" s="42">
        <f t="shared" si="55"/>
        <v>0</v>
      </c>
      <c r="AF268" s="44">
        <v>0</v>
      </c>
      <c r="AG268" s="41">
        <v>0</v>
      </c>
      <c r="AH268" s="44">
        <v>0</v>
      </c>
      <c r="AI268" s="44">
        <f t="shared" si="56"/>
        <v>0</v>
      </c>
      <c r="AJ268" s="44">
        <f t="shared" si="57"/>
        <v>0</v>
      </c>
      <c r="AK268" s="44">
        <f t="shared" si="49"/>
        <v>0</v>
      </c>
      <c r="AL268" s="41" t="str">
        <f t="shared" si="58"/>
        <v>Nusidėvėjęs</v>
      </c>
      <c r="AM268" s="45" t="s">
        <v>944</v>
      </c>
      <c r="AN268" s="46">
        <f t="shared" si="59"/>
        <v>0</v>
      </c>
      <c r="AO268" s="47" t="s">
        <v>108</v>
      </c>
      <c r="AP268" s="47">
        <v>50</v>
      </c>
      <c r="AQ268" s="48">
        <f t="shared" si="48"/>
        <v>2013</v>
      </c>
      <c r="AR268" s="47"/>
      <c r="AS268" s="47"/>
      <c r="AT268" s="47"/>
    </row>
    <row r="269" spans="1:46" ht="15" customHeight="1" x14ac:dyDescent="0.25">
      <c r="A269" s="10"/>
      <c r="B269" s="26">
        <v>269</v>
      </c>
      <c r="C269" s="27" t="s">
        <v>603</v>
      </c>
      <c r="D269" s="28" t="s">
        <v>604</v>
      </c>
      <c r="E269" s="29" t="s">
        <v>93</v>
      </c>
      <c r="F269" s="27" t="s">
        <v>107</v>
      </c>
      <c r="G269" s="30">
        <v>41486</v>
      </c>
      <c r="H269" s="31"/>
      <c r="I269" s="32">
        <v>617.58000000000004</v>
      </c>
      <c r="J269" s="32">
        <v>617.58000000000004</v>
      </c>
      <c r="K269" s="32"/>
      <c r="L269" s="32"/>
      <c r="M269" s="33"/>
      <c r="N269" s="34">
        <v>0</v>
      </c>
      <c r="O269" s="35" t="s">
        <v>942</v>
      </c>
      <c r="P269" s="36"/>
      <c r="Q269" s="37"/>
      <c r="R269" s="38"/>
      <c r="S269" s="39"/>
      <c r="T269" s="39"/>
      <c r="U269" s="39"/>
      <c r="V269" s="40">
        <v>50</v>
      </c>
      <c r="W269" s="41">
        <f t="shared" si="50"/>
        <v>600</v>
      </c>
      <c r="X269" s="41">
        <v>0</v>
      </c>
      <c r="Y269" s="41">
        <f t="shared" si="51"/>
        <v>65</v>
      </c>
      <c r="Z269" s="41">
        <f t="shared" si="52"/>
        <v>12</v>
      </c>
      <c r="AA269" s="41">
        <f t="shared" si="53"/>
        <v>535</v>
      </c>
      <c r="AB269" s="42">
        <f t="shared" si="54"/>
        <v>0</v>
      </c>
      <c r="AC269" s="42">
        <v>0</v>
      </c>
      <c r="AD269" s="43">
        <v>0</v>
      </c>
      <c r="AE269" s="42">
        <f t="shared" si="55"/>
        <v>0</v>
      </c>
      <c r="AF269" s="44">
        <v>0</v>
      </c>
      <c r="AG269" s="41">
        <v>0</v>
      </c>
      <c r="AH269" s="44">
        <v>0</v>
      </c>
      <c r="AI269" s="44">
        <f t="shared" si="56"/>
        <v>0</v>
      </c>
      <c r="AJ269" s="44">
        <f t="shared" si="57"/>
        <v>0</v>
      </c>
      <c r="AK269" s="44">
        <f t="shared" si="49"/>
        <v>0</v>
      </c>
      <c r="AL269" s="41" t="str">
        <f t="shared" si="58"/>
        <v>Nusidėvėjęs</v>
      </c>
      <c r="AM269" s="45" t="s">
        <v>944</v>
      </c>
      <c r="AN269" s="46">
        <f t="shared" si="59"/>
        <v>0</v>
      </c>
      <c r="AO269" s="47" t="s">
        <v>108</v>
      </c>
      <c r="AP269" s="47">
        <v>50</v>
      </c>
      <c r="AQ269" s="48">
        <f t="shared" si="48"/>
        <v>2013</v>
      </c>
      <c r="AR269" s="47"/>
      <c r="AS269" s="47"/>
      <c r="AT269" s="47"/>
    </row>
    <row r="270" spans="1:46" ht="15" customHeight="1" x14ac:dyDescent="0.25">
      <c r="A270" s="10"/>
      <c r="B270" s="26">
        <v>270</v>
      </c>
      <c r="C270" s="27" t="s">
        <v>605</v>
      </c>
      <c r="D270" s="28" t="s">
        <v>606</v>
      </c>
      <c r="E270" s="29" t="s">
        <v>93</v>
      </c>
      <c r="F270" s="27" t="s">
        <v>97</v>
      </c>
      <c r="G270" s="30">
        <v>41486</v>
      </c>
      <c r="H270" s="62"/>
      <c r="I270" s="32">
        <v>7480.53</v>
      </c>
      <c r="J270" s="32">
        <v>7480.53</v>
      </c>
      <c r="K270" s="32"/>
      <c r="L270" s="32"/>
      <c r="M270" s="61"/>
      <c r="N270" s="34">
        <v>0</v>
      </c>
      <c r="O270" s="35" t="s">
        <v>942</v>
      </c>
      <c r="P270" s="36"/>
      <c r="Q270" s="37"/>
      <c r="R270" s="38"/>
      <c r="S270" s="39"/>
      <c r="T270" s="39"/>
      <c r="U270" s="39"/>
      <c r="V270" s="40">
        <v>50</v>
      </c>
      <c r="W270" s="41">
        <f t="shared" si="50"/>
        <v>600</v>
      </c>
      <c r="X270" s="41">
        <v>0</v>
      </c>
      <c r="Y270" s="41">
        <f t="shared" si="51"/>
        <v>65</v>
      </c>
      <c r="Z270" s="41">
        <f t="shared" si="52"/>
        <v>12</v>
      </c>
      <c r="AA270" s="41">
        <f t="shared" si="53"/>
        <v>535</v>
      </c>
      <c r="AB270" s="42">
        <f t="shared" si="54"/>
        <v>0</v>
      </c>
      <c r="AC270" s="42">
        <v>0</v>
      </c>
      <c r="AD270" s="43">
        <v>0</v>
      </c>
      <c r="AE270" s="42">
        <f t="shared" si="55"/>
        <v>0</v>
      </c>
      <c r="AF270" s="44">
        <v>0</v>
      </c>
      <c r="AG270" s="41">
        <v>0</v>
      </c>
      <c r="AH270" s="44">
        <v>0</v>
      </c>
      <c r="AI270" s="44">
        <f t="shared" si="56"/>
        <v>0</v>
      </c>
      <c r="AJ270" s="44">
        <f t="shared" si="57"/>
        <v>0</v>
      </c>
      <c r="AK270" s="44">
        <f t="shared" si="49"/>
        <v>0</v>
      </c>
      <c r="AL270" s="41" t="str">
        <f t="shared" si="58"/>
        <v>Nusidėvėjęs</v>
      </c>
      <c r="AM270" s="45" t="s">
        <v>944</v>
      </c>
      <c r="AN270" s="46">
        <f t="shared" si="59"/>
        <v>0</v>
      </c>
      <c r="AO270" s="47" t="s">
        <v>98</v>
      </c>
      <c r="AP270" s="47">
        <v>50</v>
      </c>
      <c r="AQ270" s="48">
        <f t="shared" si="48"/>
        <v>2013</v>
      </c>
      <c r="AR270" s="47"/>
      <c r="AS270" s="47"/>
      <c r="AT270" s="47"/>
    </row>
    <row r="271" spans="1:46" ht="15" customHeight="1" x14ac:dyDescent="0.25">
      <c r="A271" s="10"/>
      <c r="B271" s="26">
        <v>271</v>
      </c>
      <c r="C271" s="27" t="s">
        <v>607</v>
      </c>
      <c r="D271" s="67" t="s">
        <v>608</v>
      </c>
      <c r="E271" s="29" t="s">
        <v>93</v>
      </c>
      <c r="F271" s="27" t="s">
        <v>107</v>
      </c>
      <c r="G271" s="30">
        <v>41486</v>
      </c>
      <c r="H271" s="62"/>
      <c r="I271" s="32">
        <v>4671.01</v>
      </c>
      <c r="J271" s="32">
        <v>4671.01</v>
      </c>
      <c r="K271" s="32"/>
      <c r="L271" s="32"/>
      <c r="M271" s="61"/>
      <c r="N271" s="34">
        <v>0</v>
      </c>
      <c r="O271" s="35" t="s">
        <v>942</v>
      </c>
      <c r="P271" s="36"/>
      <c r="Q271" s="37"/>
      <c r="R271" s="38"/>
      <c r="S271" s="39"/>
      <c r="T271" s="39"/>
      <c r="U271" s="39"/>
      <c r="V271" s="40">
        <v>50</v>
      </c>
      <c r="W271" s="41">
        <f t="shared" si="50"/>
        <v>600</v>
      </c>
      <c r="X271" s="41">
        <v>0</v>
      </c>
      <c r="Y271" s="41">
        <f t="shared" si="51"/>
        <v>65</v>
      </c>
      <c r="Z271" s="41">
        <f t="shared" si="52"/>
        <v>12</v>
      </c>
      <c r="AA271" s="41">
        <f t="shared" si="53"/>
        <v>535</v>
      </c>
      <c r="AB271" s="42">
        <f t="shared" si="54"/>
        <v>0</v>
      </c>
      <c r="AC271" s="42">
        <v>0</v>
      </c>
      <c r="AD271" s="43">
        <v>0</v>
      </c>
      <c r="AE271" s="42">
        <f t="shared" si="55"/>
        <v>0</v>
      </c>
      <c r="AF271" s="44">
        <v>0</v>
      </c>
      <c r="AG271" s="41">
        <v>0</v>
      </c>
      <c r="AH271" s="44">
        <v>0</v>
      </c>
      <c r="AI271" s="44">
        <f t="shared" si="56"/>
        <v>0</v>
      </c>
      <c r="AJ271" s="44">
        <f t="shared" si="57"/>
        <v>0</v>
      </c>
      <c r="AK271" s="44">
        <f t="shared" si="49"/>
        <v>0</v>
      </c>
      <c r="AL271" s="41" t="str">
        <f t="shared" si="58"/>
        <v>Nusidėvėjęs</v>
      </c>
      <c r="AM271" s="45" t="s">
        <v>944</v>
      </c>
      <c r="AN271" s="46">
        <f t="shared" si="59"/>
        <v>0</v>
      </c>
      <c r="AO271" s="47" t="s">
        <v>108</v>
      </c>
      <c r="AP271" s="47">
        <v>50</v>
      </c>
      <c r="AQ271" s="48">
        <f t="shared" si="48"/>
        <v>2013</v>
      </c>
      <c r="AR271" s="47"/>
      <c r="AS271" s="47"/>
      <c r="AT271" s="47"/>
    </row>
    <row r="272" spans="1:46" ht="15" customHeight="1" x14ac:dyDescent="0.25">
      <c r="A272" s="10"/>
      <c r="B272" s="26">
        <v>272</v>
      </c>
      <c r="C272" s="27" t="s">
        <v>609</v>
      </c>
      <c r="D272" s="28" t="s">
        <v>610</v>
      </c>
      <c r="E272" s="29" t="s">
        <v>93</v>
      </c>
      <c r="F272" s="27" t="s">
        <v>107</v>
      </c>
      <c r="G272" s="30">
        <v>41486</v>
      </c>
      <c r="H272" s="31"/>
      <c r="I272" s="32">
        <v>3121.07</v>
      </c>
      <c r="J272" s="32">
        <v>3121.07</v>
      </c>
      <c r="K272" s="32"/>
      <c r="L272" s="32"/>
      <c r="M272" s="33"/>
      <c r="N272" s="34">
        <v>0</v>
      </c>
      <c r="O272" s="35" t="s">
        <v>942</v>
      </c>
      <c r="P272" s="36"/>
      <c r="Q272" s="37"/>
      <c r="R272" s="38"/>
      <c r="S272" s="39"/>
      <c r="T272" s="39"/>
      <c r="U272" s="39"/>
      <c r="V272" s="40">
        <v>50</v>
      </c>
      <c r="W272" s="41">
        <f t="shared" si="50"/>
        <v>600</v>
      </c>
      <c r="X272" s="41">
        <v>0</v>
      </c>
      <c r="Y272" s="41">
        <f t="shared" si="51"/>
        <v>65</v>
      </c>
      <c r="Z272" s="41">
        <f t="shared" si="52"/>
        <v>12</v>
      </c>
      <c r="AA272" s="41">
        <f t="shared" si="53"/>
        <v>535</v>
      </c>
      <c r="AB272" s="42">
        <f t="shared" si="54"/>
        <v>0</v>
      </c>
      <c r="AC272" s="42">
        <v>0</v>
      </c>
      <c r="AD272" s="43">
        <v>0</v>
      </c>
      <c r="AE272" s="42">
        <f t="shared" si="55"/>
        <v>0</v>
      </c>
      <c r="AF272" s="44">
        <v>0</v>
      </c>
      <c r="AG272" s="41">
        <v>0</v>
      </c>
      <c r="AH272" s="44">
        <v>0</v>
      </c>
      <c r="AI272" s="44">
        <f t="shared" si="56"/>
        <v>0</v>
      </c>
      <c r="AJ272" s="44">
        <f t="shared" si="57"/>
        <v>0</v>
      </c>
      <c r="AK272" s="44">
        <f t="shared" si="49"/>
        <v>0</v>
      </c>
      <c r="AL272" s="41" t="str">
        <f t="shared" si="58"/>
        <v>Nusidėvėjęs</v>
      </c>
      <c r="AM272" s="45" t="s">
        <v>944</v>
      </c>
      <c r="AN272" s="46">
        <f t="shared" si="59"/>
        <v>0</v>
      </c>
      <c r="AO272" s="47" t="s">
        <v>108</v>
      </c>
      <c r="AP272" s="47">
        <v>50</v>
      </c>
      <c r="AQ272" s="48">
        <f t="shared" si="48"/>
        <v>2013</v>
      </c>
      <c r="AR272" s="47"/>
      <c r="AS272" s="47"/>
      <c r="AT272" s="47"/>
    </row>
    <row r="273" spans="1:46" ht="15" customHeight="1" x14ac:dyDescent="0.25">
      <c r="A273" s="10"/>
      <c r="B273" s="26">
        <v>273</v>
      </c>
      <c r="C273" s="27" t="s">
        <v>611</v>
      </c>
      <c r="D273" s="28" t="s">
        <v>612</v>
      </c>
      <c r="E273" s="29" t="s">
        <v>93</v>
      </c>
      <c r="F273" s="27" t="s">
        <v>107</v>
      </c>
      <c r="G273" s="30">
        <v>41486</v>
      </c>
      <c r="H273" s="62"/>
      <c r="I273" s="32">
        <v>938.78</v>
      </c>
      <c r="J273" s="32">
        <v>938.78</v>
      </c>
      <c r="K273" s="32"/>
      <c r="L273" s="32"/>
      <c r="M273" s="61"/>
      <c r="N273" s="34">
        <v>0</v>
      </c>
      <c r="O273" s="35" t="s">
        <v>942</v>
      </c>
      <c r="P273" s="36"/>
      <c r="Q273" s="37"/>
      <c r="R273" s="38"/>
      <c r="S273" s="39"/>
      <c r="T273" s="39"/>
      <c r="U273" s="39"/>
      <c r="V273" s="40">
        <v>50</v>
      </c>
      <c r="W273" s="41">
        <f t="shared" si="50"/>
        <v>600</v>
      </c>
      <c r="X273" s="41">
        <v>0</v>
      </c>
      <c r="Y273" s="41">
        <f t="shared" si="51"/>
        <v>65</v>
      </c>
      <c r="Z273" s="41">
        <f t="shared" si="52"/>
        <v>12</v>
      </c>
      <c r="AA273" s="41">
        <f t="shared" si="53"/>
        <v>535</v>
      </c>
      <c r="AB273" s="42">
        <f t="shared" si="54"/>
        <v>0</v>
      </c>
      <c r="AC273" s="42">
        <v>0</v>
      </c>
      <c r="AD273" s="43">
        <v>0</v>
      </c>
      <c r="AE273" s="42">
        <f t="shared" si="55"/>
        <v>0</v>
      </c>
      <c r="AF273" s="44">
        <v>0</v>
      </c>
      <c r="AG273" s="41">
        <v>0</v>
      </c>
      <c r="AH273" s="44">
        <v>0</v>
      </c>
      <c r="AI273" s="44">
        <f t="shared" si="56"/>
        <v>0</v>
      </c>
      <c r="AJ273" s="44">
        <f t="shared" si="57"/>
        <v>0</v>
      </c>
      <c r="AK273" s="44">
        <f t="shared" si="49"/>
        <v>0</v>
      </c>
      <c r="AL273" s="41" t="str">
        <f t="shared" si="58"/>
        <v>Nusidėvėjęs</v>
      </c>
      <c r="AM273" s="45" t="s">
        <v>944</v>
      </c>
      <c r="AN273" s="46">
        <f t="shared" si="59"/>
        <v>0</v>
      </c>
      <c r="AO273" s="47" t="s">
        <v>108</v>
      </c>
      <c r="AP273" s="47">
        <v>50</v>
      </c>
      <c r="AQ273" s="48">
        <f t="shared" si="48"/>
        <v>2013</v>
      </c>
      <c r="AR273" s="47"/>
      <c r="AS273" s="47"/>
      <c r="AT273" s="47"/>
    </row>
    <row r="274" spans="1:46" ht="15" customHeight="1" x14ac:dyDescent="0.25">
      <c r="A274" s="10"/>
      <c r="B274" s="26">
        <v>274</v>
      </c>
      <c r="C274" s="27" t="s">
        <v>613</v>
      </c>
      <c r="D274" s="28" t="s">
        <v>614</v>
      </c>
      <c r="E274" s="29" t="s">
        <v>93</v>
      </c>
      <c r="F274" s="27" t="s">
        <v>107</v>
      </c>
      <c r="G274" s="30">
        <v>41486</v>
      </c>
      <c r="H274" s="62"/>
      <c r="I274" s="32">
        <v>1571.69</v>
      </c>
      <c r="J274" s="32">
        <v>1571.69</v>
      </c>
      <c r="K274" s="32"/>
      <c r="L274" s="32"/>
      <c r="M274" s="61"/>
      <c r="N274" s="34">
        <v>0</v>
      </c>
      <c r="O274" s="35" t="s">
        <v>942</v>
      </c>
      <c r="P274" s="36"/>
      <c r="Q274" s="37"/>
      <c r="R274" s="38"/>
      <c r="S274" s="39"/>
      <c r="T274" s="39"/>
      <c r="U274" s="39"/>
      <c r="V274" s="40">
        <v>50</v>
      </c>
      <c r="W274" s="41">
        <f t="shared" si="50"/>
        <v>600</v>
      </c>
      <c r="X274" s="41">
        <v>0</v>
      </c>
      <c r="Y274" s="41">
        <f t="shared" si="51"/>
        <v>65</v>
      </c>
      <c r="Z274" s="41">
        <f t="shared" si="52"/>
        <v>12</v>
      </c>
      <c r="AA274" s="41">
        <f t="shared" si="53"/>
        <v>535</v>
      </c>
      <c r="AB274" s="42">
        <f t="shared" si="54"/>
        <v>0</v>
      </c>
      <c r="AC274" s="42">
        <v>0</v>
      </c>
      <c r="AD274" s="43">
        <v>0</v>
      </c>
      <c r="AE274" s="42">
        <f t="shared" si="55"/>
        <v>0</v>
      </c>
      <c r="AF274" s="44">
        <v>0</v>
      </c>
      <c r="AG274" s="41">
        <v>0</v>
      </c>
      <c r="AH274" s="44">
        <v>0</v>
      </c>
      <c r="AI274" s="44">
        <f t="shared" si="56"/>
        <v>0</v>
      </c>
      <c r="AJ274" s="44">
        <f t="shared" si="57"/>
        <v>0</v>
      </c>
      <c r="AK274" s="44">
        <f t="shared" si="49"/>
        <v>0</v>
      </c>
      <c r="AL274" s="41" t="str">
        <f t="shared" si="58"/>
        <v>Nusidėvėjęs</v>
      </c>
      <c r="AM274" s="45" t="s">
        <v>944</v>
      </c>
      <c r="AN274" s="46">
        <f t="shared" si="59"/>
        <v>0</v>
      </c>
      <c r="AO274" s="47" t="s">
        <v>108</v>
      </c>
      <c r="AP274" s="47">
        <v>50</v>
      </c>
      <c r="AQ274" s="48">
        <f t="shared" si="48"/>
        <v>2013</v>
      </c>
      <c r="AR274" s="47"/>
      <c r="AS274" s="47"/>
      <c r="AT274" s="47"/>
    </row>
    <row r="275" spans="1:46" ht="15" customHeight="1" x14ac:dyDescent="0.25">
      <c r="A275" s="10"/>
      <c r="B275" s="26">
        <v>275</v>
      </c>
      <c r="C275" s="27" t="s">
        <v>615</v>
      </c>
      <c r="D275" s="28" t="s">
        <v>616</v>
      </c>
      <c r="E275" s="29" t="s">
        <v>93</v>
      </c>
      <c r="F275" s="27" t="s">
        <v>107</v>
      </c>
      <c r="G275" s="30">
        <v>41486</v>
      </c>
      <c r="H275" s="62"/>
      <c r="I275" s="32">
        <v>2306</v>
      </c>
      <c r="J275" s="32">
        <v>2306</v>
      </c>
      <c r="K275" s="32"/>
      <c r="L275" s="32"/>
      <c r="M275" s="61"/>
      <c r="N275" s="34">
        <v>0</v>
      </c>
      <c r="O275" s="35" t="s">
        <v>942</v>
      </c>
      <c r="P275" s="36"/>
      <c r="Q275" s="37"/>
      <c r="R275" s="38"/>
      <c r="S275" s="39"/>
      <c r="T275" s="39"/>
      <c r="U275" s="39"/>
      <c r="V275" s="40">
        <v>50</v>
      </c>
      <c r="W275" s="41">
        <f t="shared" si="50"/>
        <v>600</v>
      </c>
      <c r="X275" s="41">
        <v>0</v>
      </c>
      <c r="Y275" s="41">
        <f t="shared" si="51"/>
        <v>65</v>
      </c>
      <c r="Z275" s="41">
        <f t="shared" si="52"/>
        <v>12</v>
      </c>
      <c r="AA275" s="41">
        <f t="shared" si="53"/>
        <v>535</v>
      </c>
      <c r="AB275" s="42">
        <f t="shared" si="54"/>
        <v>0</v>
      </c>
      <c r="AC275" s="42">
        <v>0</v>
      </c>
      <c r="AD275" s="43">
        <v>0</v>
      </c>
      <c r="AE275" s="42">
        <f t="shared" si="55"/>
        <v>0</v>
      </c>
      <c r="AF275" s="44">
        <v>0</v>
      </c>
      <c r="AG275" s="41">
        <v>0</v>
      </c>
      <c r="AH275" s="44">
        <v>0</v>
      </c>
      <c r="AI275" s="44">
        <f t="shared" si="56"/>
        <v>0</v>
      </c>
      <c r="AJ275" s="44">
        <f t="shared" si="57"/>
        <v>0</v>
      </c>
      <c r="AK275" s="44">
        <f t="shared" si="49"/>
        <v>0</v>
      </c>
      <c r="AL275" s="41" t="str">
        <f t="shared" si="58"/>
        <v>Nusidėvėjęs</v>
      </c>
      <c r="AM275" s="45" t="s">
        <v>944</v>
      </c>
      <c r="AN275" s="46">
        <f t="shared" si="59"/>
        <v>0</v>
      </c>
      <c r="AO275" s="47" t="s">
        <v>108</v>
      </c>
      <c r="AP275" s="47">
        <v>50</v>
      </c>
      <c r="AQ275" s="48">
        <f t="shared" si="48"/>
        <v>2013</v>
      </c>
      <c r="AR275" s="47"/>
      <c r="AS275" s="47"/>
      <c r="AT275" s="47"/>
    </row>
    <row r="276" spans="1:46" ht="15" customHeight="1" x14ac:dyDescent="0.25">
      <c r="A276" s="10"/>
      <c r="B276" s="26">
        <v>276</v>
      </c>
      <c r="C276" s="27" t="s">
        <v>617</v>
      </c>
      <c r="D276" s="28" t="s">
        <v>618</v>
      </c>
      <c r="E276" s="29" t="s">
        <v>81</v>
      </c>
      <c r="F276" s="27" t="s">
        <v>125</v>
      </c>
      <c r="G276" s="30">
        <v>41486</v>
      </c>
      <c r="H276" s="62"/>
      <c r="I276" s="32">
        <v>14747.34</v>
      </c>
      <c r="J276" s="32">
        <v>14747.34</v>
      </c>
      <c r="K276" s="32"/>
      <c r="L276" s="32"/>
      <c r="M276" s="61"/>
      <c r="N276" s="34">
        <v>0</v>
      </c>
      <c r="O276" s="35" t="s">
        <v>942</v>
      </c>
      <c r="P276" s="36"/>
      <c r="Q276" s="37"/>
      <c r="R276" s="38"/>
      <c r="S276" s="39"/>
      <c r="T276" s="39"/>
      <c r="U276" s="39"/>
      <c r="V276" s="40">
        <v>50</v>
      </c>
      <c r="W276" s="41">
        <f t="shared" si="50"/>
        <v>600</v>
      </c>
      <c r="X276" s="41">
        <v>0</v>
      </c>
      <c r="Y276" s="41">
        <f t="shared" si="51"/>
        <v>65</v>
      </c>
      <c r="Z276" s="41">
        <f t="shared" si="52"/>
        <v>12</v>
      </c>
      <c r="AA276" s="41">
        <f t="shared" si="53"/>
        <v>535</v>
      </c>
      <c r="AB276" s="42">
        <f t="shared" si="54"/>
        <v>0</v>
      </c>
      <c r="AC276" s="42">
        <v>0</v>
      </c>
      <c r="AD276" s="43">
        <v>0</v>
      </c>
      <c r="AE276" s="42">
        <f t="shared" si="55"/>
        <v>0</v>
      </c>
      <c r="AF276" s="44">
        <v>0</v>
      </c>
      <c r="AG276" s="41">
        <v>0</v>
      </c>
      <c r="AH276" s="44">
        <v>0</v>
      </c>
      <c r="AI276" s="44">
        <f t="shared" si="56"/>
        <v>0</v>
      </c>
      <c r="AJ276" s="44">
        <f t="shared" si="57"/>
        <v>0</v>
      </c>
      <c r="AK276" s="44">
        <f t="shared" si="49"/>
        <v>0</v>
      </c>
      <c r="AL276" s="41" t="str">
        <f t="shared" si="58"/>
        <v>Nusidėvėjęs</v>
      </c>
      <c r="AM276" s="45" t="s">
        <v>944</v>
      </c>
      <c r="AN276" s="46">
        <f t="shared" si="59"/>
        <v>0</v>
      </c>
      <c r="AO276" s="47" t="s">
        <v>82</v>
      </c>
      <c r="AP276" s="47">
        <v>50</v>
      </c>
      <c r="AQ276" s="48">
        <f t="shared" si="48"/>
        <v>2013</v>
      </c>
      <c r="AR276" s="47"/>
      <c r="AS276" s="47"/>
      <c r="AT276" s="47"/>
    </row>
    <row r="277" spans="1:46" ht="15" customHeight="1" x14ac:dyDescent="0.25">
      <c r="A277" s="10"/>
      <c r="B277" s="26">
        <v>277</v>
      </c>
      <c r="C277" s="27" t="s">
        <v>619</v>
      </c>
      <c r="D277" s="28" t="s">
        <v>620</v>
      </c>
      <c r="E277" s="29" t="s">
        <v>93</v>
      </c>
      <c r="F277" s="27" t="s">
        <v>107</v>
      </c>
      <c r="G277" s="30">
        <v>41486</v>
      </c>
      <c r="H277" s="31"/>
      <c r="I277" s="32">
        <v>147.4</v>
      </c>
      <c r="J277" s="32">
        <v>147.4</v>
      </c>
      <c r="K277" s="32"/>
      <c r="L277" s="32"/>
      <c r="M277" s="33"/>
      <c r="N277" s="34">
        <v>0</v>
      </c>
      <c r="O277" s="35" t="s">
        <v>942</v>
      </c>
      <c r="P277" s="36"/>
      <c r="Q277" s="37"/>
      <c r="R277" s="38"/>
      <c r="S277" s="39"/>
      <c r="T277" s="39"/>
      <c r="U277" s="39"/>
      <c r="V277" s="40">
        <v>50</v>
      </c>
      <c r="W277" s="41">
        <f t="shared" si="50"/>
        <v>600</v>
      </c>
      <c r="X277" s="41">
        <v>0</v>
      </c>
      <c r="Y277" s="41">
        <f t="shared" si="51"/>
        <v>65</v>
      </c>
      <c r="Z277" s="41">
        <f t="shared" si="52"/>
        <v>12</v>
      </c>
      <c r="AA277" s="41">
        <f t="shared" si="53"/>
        <v>535</v>
      </c>
      <c r="AB277" s="42">
        <f t="shared" si="54"/>
        <v>0</v>
      </c>
      <c r="AC277" s="42">
        <v>0</v>
      </c>
      <c r="AD277" s="43">
        <v>0</v>
      </c>
      <c r="AE277" s="42">
        <f t="shared" si="55"/>
        <v>0</v>
      </c>
      <c r="AF277" s="44">
        <v>0</v>
      </c>
      <c r="AG277" s="41">
        <v>0</v>
      </c>
      <c r="AH277" s="44">
        <v>0</v>
      </c>
      <c r="AI277" s="44">
        <f t="shared" si="56"/>
        <v>0</v>
      </c>
      <c r="AJ277" s="44">
        <f t="shared" si="57"/>
        <v>0</v>
      </c>
      <c r="AK277" s="44">
        <f t="shared" si="49"/>
        <v>0</v>
      </c>
      <c r="AL277" s="41" t="str">
        <f t="shared" si="58"/>
        <v>Nusidėvėjęs</v>
      </c>
      <c r="AM277" s="45" t="s">
        <v>944</v>
      </c>
      <c r="AN277" s="46">
        <f t="shared" si="59"/>
        <v>0</v>
      </c>
      <c r="AO277" s="47" t="s">
        <v>108</v>
      </c>
      <c r="AP277" s="47">
        <v>50</v>
      </c>
      <c r="AQ277" s="48">
        <f t="shared" si="48"/>
        <v>2013</v>
      </c>
      <c r="AR277" s="47"/>
      <c r="AS277" s="47"/>
      <c r="AT277" s="47"/>
    </row>
    <row r="278" spans="1:46" ht="15" customHeight="1" x14ac:dyDescent="0.25">
      <c r="A278" s="10"/>
      <c r="B278" s="26">
        <v>278</v>
      </c>
      <c r="C278" s="27" t="s">
        <v>621</v>
      </c>
      <c r="D278" s="28" t="s">
        <v>622</v>
      </c>
      <c r="E278" s="29" t="s">
        <v>93</v>
      </c>
      <c r="F278" s="27" t="s">
        <v>107</v>
      </c>
      <c r="G278" s="30">
        <v>41486</v>
      </c>
      <c r="H278" s="62"/>
      <c r="I278" s="32">
        <v>393.03</v>
      </c>
      <c r="J278" s="32">
        <v>393.03</v>
      </c>
      <c r="K278" s="32"/>
      <c r="L278" s="32"/>
      <c r="M278" s="61"/>
      <c r="N278" s="34">
        <v>0</v>
      </c>
      <c r="O278" s="35" t="s">
        <v>942</v>
      </c>
      <c r="P278" s="36"/>
      <c r="Q278" s="37"/>
      <c r="R278" s="38"/>
      <c r="S278" s="39"/>
      <c r="T278" s="39"/>
      <c r="U278" s="39"/>
      <c r="V278" s="40">
        <v>50</v>
      </c>
      <c r="W278" s="41">
        <f t="shared" si="50"/>
        <v>600</v>
      </c>
      <c r="X278" s="41">
        <v>0</v>
      </c>
      <c r="Y278" s="41">
        <f t="shared" si="51"/>
        <v>65</v>
      </c>
      <c r="Z278" s="41">
        <f t="shared" si="52"/>
        <v>12</v>
      </c>
      <c r="AA278" s="41">
        <f t="shared" si="53"/>
        <v>535</v>
      </c>
      <c r="AB278" s="42">
        <f t="shared" si="54"/>
        <v>0</v>
      </c>
      <c r="AC278" s="42">
        <v>0</v>
      </c>
      <c r="AD278" s="43">
        <v>0</v>
      </c>
      <c r="AE278" s="42">
        <f t="shared" si="55"/>
        <v>0</v>
      </c>
      <c r="AF278" s="44">
        <v>0</v>
      </c>
      <c r="AG278" s="41">
        <v>0</v>
      </c>
      <c r="AH278" s="44">
        <v>0</v>
      </c>
      <c r="AI278" s="44">
        <f t="shared" si="56"/>
        <v>0</v>
      </c>
      <c r="AJ278" s="44">
        <f t="shared" si="57"/>
        <v>0</v>
      </c>
      <c r="AK278" s="44">
        <f t="shared" si="49"/>
        <v>0</v>
      </c>
      <c r="AL278" s="41" t="str">
        <f t="shared" si="58"/>
        <v>Nusidėvėjęs</v>
      </c>
      <c r="AM278" s="45" t="s">
        <v>944</v>
      </c>
      <c r="AN278" s="46">
        <f t="shared" si="59"/>
        <v>0</v>
      </c>
      <c r="AO278" s="47" t="s">
        <v>108</v>
      </c>
      <c r="AP278" s="47">
        <v>50</v>
      </c>
      <c r="AQ278" s="48">
        <f t="shared" si="48"/>
        <v>2013</v>
      </c>
      <c r="AR278" s="47"/>
      <c r="AS278" s="47"/>
      <c r="AT278" s="47"/>
    </row>
    <row r="279" spans="1:46" ht="15" customHeight="1" x14ac:dyDescent="0.25">
      <c r="A279" s="10"/>
      <c r="B279" s="26">
        <v>279</v>
      </c>
      <c r="C279" s="27" t="s">
        <v>623</v>
      </c>
      <c r="D279" s="28" t="s">
        <v>624</v>
      </c>
      <c r="E279" s="29" t="s">
        <v>93</v>
      </c>
      <c r="F279" s="27" t="s">
        <v>107</v>
      </c>
      <c r="G279" s="30">
        <v>41486</v>
      </c>
      <c r="H279" s="62"/>
      <c r="I279" s="32">
        <v>130.49</v>
      </c>
      <c r="J279" s="32">
        <v>130.49</v>
      </c>
      <c r="K279" s="32"/>
      <c r="L279" s="32"/>
      <c r="M279" s="61"/>
      <c r="N279" s="34">
        <v>0</v>
      </c>
      <c r="O279" s="35" t="s">
        <v>942</v>
      </c>
      <c r="P279" s="36"/>
      <c r="Q279" s="37"/>
      <c r="R279" s="38"/>
      <c r="S279" s="39"/>
      <c r="T279" s="39"/>
      <c r="U279" s="39"/>
      <c r="V279" s="40">
        <v>50</v>
      </c>
      <c r="W279" s="41">
        <f t="shared" si="50"/>
        <v>600</v>
      </c>
      <c r="X279" s="41">
        <v>0</v>
      </c>
      <c r="Y279" s="41">
        <f t="shared" si="51"/>
        <v>65</v>
      </c>
      <c r="Z279" s="41">
        <f t="shared" si="52"/>
        <v>12</v>
      </c>
      <c r="AA279" s="41">
        <f t="shared" si="53"/>
        <v>535</v>
      </c>
      <c r="AB279" s="42">
        <f t="shared" si="54"/>
        <v>0</v>
      </c>
      <c r="AC279" s="42">
        <v>0</v>
      </c>
      <c r="AD279" s="43">
        <v>0</v>
      </c>
      <c r="AE279" s="42">
        <f t="shared" si="55"/>
        <v>0</v>
      </c>
      <c r="AF279" s="44">
        <v>0</v>
      </c>
      <c r="AG279" s="41">
        <v>0</v>
      </c>
      <c r="AH279" s="44">
        <v>0</v>
      </c>
      <c r="AI279" s="44">
        <f t="shared" si="56"/>
        <v>0</v>
      </c>
      <c r="AJ279" s="44">
        <f t="shared" si="57"/>
        <v>0</v>
      </c>
      <c r="AK279" s="44">
        <f t="shared" si="49"/>
        <v>0</v>
      </c>
      <c r="AL279" s="41" t="str">
        <f t="shared" si="58"/>
        <v>Nusidėvėjęs</v>
      </c>
      <c r="AM279" s="45" t="s">
        <v>944</v>
      </c>
      <c r="AN279" s="46">
        <f t="shared" si="59"/>
        <v>0</v>
      </c>
      <c r="AO279" s="47" t="s">
        <v>108</v>
      </c>
      <c r="AP279" s="47">
        <v>50</v>
      </c>
      <c r="AQ279" s="48">
        <f t="shared" si="48"/>
        <v>2013</v>
      </c>
      <c r="AR279" s="47"/>
      <c r="AS279" s="47"/>
      <c r="AT279" s="47"/>
    </row>
    <row r="280" spans="1:46" ht="15" customHeight="1" x14ac:dyDescent="0.25">
      <c r="A280" s="10"/>
      <c r="B280" s="26">
        <v>280</v>
      </c>
      <c r="C280" s="27" t="s">
        <v>625</v>
      </c>
      <c r="D280" s="28" t="s">
        <v>626</v>
      </c>
      <c r="E280" s="29" t="s">
        <v>93</v>
      </c>
      <c r="F280" s="27" t="s">
        <v>107</v>
      </c>
      <c r="G280" s="30">
        <v>41486</v>
      </c>
      <c r="H280" s="62"/>
      <c r="I280" s="32">
        <v>144.34</v>
      </c>
      <c r="J280" s="32">
        <v>144.34</v>
      </c>
      <c r="K280" s="32"/>
      <c r="L280" s="32"/>
      <c r="M280" s="61"/>
      <c r="N280" s="34">
        <v>0</v>
      </c>
      <c r="O280" s="35" t="s">
        <v>942</v>
      </c>
      <c r="P280" s="36"/>
      <c r="Q280" s="37"/>
      <c r="R280" s="38"/>
      <c r="S280" s="39"/>
      <c r="T280" s="39"/>
      <c r="U280" s="39"/>
      <c r="V280" s="40">
        <v>50</v>
      </c>
      <c r="W280" s="41">
        <f t="shared" si="50"/>
        <v>600</v>
      </c>
      <c r="X280" s="41">
        <v>0</v>
      </c>
      <c r="Y280" s="41">
        <f t="shared" si="51"/>
        <v>65</v>
      </c>
      <c r="Z280" s="41">
        <f t="shared" si="52"/>
        <v>12</v>
      </c>
      <c r="AA280" s="41">
        <f t="shared" si="53"/>
        <v>535</v>
      </c>
      <c r="AB280" s="42">
        <f t="shared" si="54"/>
        <v>0</v>
      </c>
      <c r="AC280" s="42">
        <v>0</v>
      </c>
      <c r="AD280" s="43">
        <v>0</v>
      </c>
      <c r="AE280" s="42">
        <f t="shared" si="55"/>
        <v>0</v>
      </c>
      <c r="AF280" s="44">
        <v>0</v>
      </c>
      <c r="AG280" s="41">
        <v>0</v>
      </c>
      <c r="AH280" s="44">
        <v>0</v>
      </c>
      <c r="AI280" s="44">
        <f t="shared" si="56"/>
        <v>0</v>
      </c>
      <c r="AJ280" s="44">
        <f t="shared" si="57"/>
        <v>0</v>
      </c>
      <c r="AK280" s="44">
        <f t="shared" si="49"/>
        <v>0</v>
      </c>
      <c r="AL280" s="41" t="str">
        <f t="shared" si="58"/>
        <v>Nusidėvėjęs</v>
      </c>
      <c r="AM280" s="45" t="s">
        <v>944</v>
      </c>
      <c r="AN280" s="46">
        <f t="shared" si="59"/>
        <v>0</v>
      </c>
      <c r="AO280" s="47" t="s">
        <v>108</v>
      </c>
      <c r="AP280" s="47">
        <v>50</v>
      </c>
      <c r="AQ280" s="48">
        <f t="shared" si="48"/>
        <v>2013</v>
      </c>
      <c r="AR280" s="47"/>
      <c r="AS280" s="47"/>
      <c r="AT280" s="47"/>
    </row>
    <row r="281" spans="1:46" ht="15" customHeight="1" x14ac:dyDescent="0.25">
      <c r="A281" s="10"/>
      <c r="B281" s="26">
        <v>281</v>
      </c>
      <c r="C281" s="27" t="s">
        <v>627</v>
      </c>
      <c r="D281" s="28" t="s">
        <v>628</v>
      </c>
      <c r="E281" s="29" t="s">
        <v>93</v>
      </c>
      <c r="F281" s="27" t="s">
        <v>107</v>
      </c>
      <c r="G281" s="30">
        <v>41486</v>
      </c>
      <c r="H281" s="62"/>
      <c r="I281" s="32">
        <v>75.56</v>
      </c>
      <c r="J281" s="32">
        <v>75.56</v>
      </c>
      <c r="K281" s="32"/>
      <c r="L281" s="32"/>
      <c r="M281" s="61"/>
      <c r="N281" s="34">
        <v>0</v>
      </c>
      <c r="O281" s="35" t="s">
        <v>942</v>
      </c>
      <c r="P281" s="36"/>
      <c r="Q281" s="37"/>
      <c r="R281" s="38"/>
      <c r="S281" s="39"/>
      <c r="T281" s="39"/>
      <c r="U281" s="39"/>
      <c r="V281" s="40">
        <v>50</v>
      </c>
      <c r="W281" s="41">
        <f t="shared" si="50"/>
        <v>600</v>
      </c>
      <c r="X281" s="41">
        <v>0</v>
      </c>
      <c r="Y281" s="41">
        <f t="shared" si="51"/>
        <v>65</v>
      </c>
      <c r="Z281" s="41">
        <f t="shared" si="52"/>
        <v>12</v>
      </c>
      <c r="AA281" s="41">
        <f t="shared" si="53"/>
        <v>535</v>
      </c>
      <c r="AB281" s="42">
        <f t="shared" si="54"/>
        <v>0</v>
      </c>
      <c r="AC281" s="42">
        <v>0</v>
      </c>
      <c r="AD281" s="43">
        <v>0</v>
      </c>
      <c r="AE281" s="42">
        <f t="shared" si="55"/>
        <v>0</v>
      </c>
      <c r="AF281" s="44">
        <v>0</v>
      </c>
      <c r="AG281" s="41">
        <v>0</v>
      </c>
      <c r="AH281" s="44">
        <v>0</v>
      </c>
      <c r="AI281" s="44">
        <f t="shared" si="56"/>
        <v>0</v>
      </c>
      <c r="AJ281" s="44">
        <f t="shared" si="57"/>
        <v>0</v>
      </c>
      <c r="AK281" s="44">
        <f t="shared" si="49"/>
        <v>0</v>
      </c>
      <c r="AL281" s="41" t="str">
        <f t="shared" si="58"/>
        <v>Nusidėvėjęs</v>
      </c>
      <c r="AM281" s="45" t="s">
        <v>944</v>
      </c>
      <c r="AN281" s="46">
        <f t="shared" si="59"/>
        <v>0</v>
      </c>
      <c r="AO281" s="47" t="s">
        <v>108</v>
      </c>
      <c r="AP281" s="47">
        <v>50</v>
      </c>
      <c r="AQ281" s="48">
        <f t="shared" si="48"/>
        <v>2013</v>
      </c>
      <c r="AR281" s="47"/>
      <c r="AS281" s="47"/>
      <c r="AT281" s="47"/>
    </row>
    <row r="282" spans="1:46" ht="15" customHeight="1" x14ac:dyDescent="0.25">
      <c r="A282" s="10"/>
      <c r="B282" s="26">
        <v>282</v>
      </c>
      <c r="C282" s="27" t="s">
        <v>629</v>
      </c>
      <c r="D282" s="28" t="s">
        <v>630</v>
      </c>
      <c r="E282" s="29" t="s">
        <v>93</v>
      </c>
      <c r="F282" s="27" t="s">
        <v>107</v>
      </c>
      <c r="G282" s="30">
        <v>41486</v>
      </c>
      <c r="H282" s="62"/>
      <c r="I282" s="32">
        <v>54.31</v>
      </c>
      <c r="J282" s="32">
        <v>54.31</v>
      </c>
      <c r="K282" s="32"/>
      <c r="L282" s="32"/>
      <c r="M282" s="61"/>
      <c r="N282" s="34">
        <v>0</v>
      </c>
      <c r="O282" s="35" t="s">
        <v>942</v>
      </c>
      <c r="P282" s="36"/>
      <c r="Q282" s="37"/>
      <c r="R282" s="38"/>
      <c r="S282" s="39"/>
      <c r="T282" s="39"/>
      <c r="U282" s="39"/>
      <c r="V282" s="40">
        <v>50</v>
      </c>
      <c r="W282" s="41">
        <f t="shared" si="50"/>
        <v>600</v>
      </c>
      <c r="X282" s="41">
        <v>0</v>
      </c>
      <c r="Y282" s="41">
        <f t="shared" si="51"/>
        <v>65</v>
      </c>
      <c r="Z282" s="41">
        <f t="shared" si="52"/>
        <v>12</v>
      </c>
      <c r="AA282" s="41">
        <f t="shared" si="53"/>
        <v>535</v>
      </c>
      <c r="AB282" s="42">
        <f t="shared" si="54"/>
        <v>0</v>
      </c>
      <c r="AC282" s="42">
        <v>0</v>
      </c>
      <c r="AD282" s="43">
        <v>0</v>
      </c>
      <c r="AE282" s="42">
        <f t="shared" si="55"/>
        <v>0</v>
      </c>
      <c r="AF282" s="44">
        <v>0</v>
      </c>
      <c r="AG282" s="41">
        <v>0</v>
      </c>
      <c r="AH282" s="44">
        <v>0</v>
      </c>
      <c r="AI282" s="44">
        <f t="shared" si="56"/>
        <v>0</v>
      </c>
      <c r="AJ282" s="44">
        <f t="shared" si="57"/>
        <v>0</v>
      </c>
      <c r="AK282" s="44">
        <f t="shared" si="49"/>
        <v>0</v>
      </c>
      <c r="AL282" s="41" t="str">
        <f t="shared" si="58"/>
        <v>Nusidėvėjęs</v>
      </c>
      <c r="AM282" s="45" t="s">
        <v>944</v>
      </c>
      <c r="AN282" s="46">
        <f t="shared" si="59"/>
        <v>0</v>
      </c>
      <c r="AO282" s="47" t="s">
        <v>108</v>
      </c>
      <c r="AP282" s="47">
        <v>50</v>
      </c>
      <c r="AQ282" s="48">
        <f t="shared" si="48"/>
        <v>2013</v>
      </c>
      <c r="AR282" s="47"/>
      <c r="AS282" s="47"/>
      <c r="AT282" s="47"/>
    </row>
    <row r="283" spans="1:46" ht="15" customHeight="1" x14ac:dyDescent="0.25">
      <c r="A283" s="10"/>
      <c r="B283" s="26">
        <v>283</v>
      </c>
      <c r="C283" s="27" t="s">
        <v>631</v>
      </c>
      <c r="D283" s="28" t="s">
        <v>632</v>
      </c>
      <c r="E283" s="29" t="s">
        <v>93</v>
      </c>
      <c r="F283" s="27" t="s">
        <v>107</v>
      </c>
      <c r="G283" s="30">
        <v>41486</v>
      </c>
      <c r="H283" s="62"/>
      <c r="I283" s="32">
        <v>108.02</v>
      </c>
      <c r="J283" s="32">
        <v>108.02</v>
      </c>
      <c r="K283" s="32"/>
      <c r="L283" s="32"/>
      <c r="M283" s="61"/>
      <c r="N283" s="34">
        <v>0</v>
      </c>
      <c r="O283" s="35" t="s">
        <v>942</v>
      </c>
      <c r="P283" s="36"/>
      <c r="Q283" s="37"/>
      <c r="R283" s="38"/>
      <c r="S283" s="39"/>
      <c r="T283" s="39"/>
      <c r="U283" s="39"/>
      <c r="V283" s="40">
        <v>50</v>
      </c>
      <c r="W283" s="41">
        <f t="shared" si="50"/>
        <v>600</v>
      </c>
      <c r="X283" s="41">
        <v>0</v>
      </c>
      <c r="Y283" s="41">
        <f t="shared" si="51"/>
        <v>65</v>
      </c>
      <c r="Z283" s="41">
        <f t="shared" si="52"/>
        <v>12</v>
      </c>
      <c r="AA283" s="41">
        <f t="shared" si="53"/>
        <v>535</v>
      </c>
      <c r="AB283" s="42">
        <f t="shared" si="54"/>
        <v>0</v>
      </c>
      <c r="AC283" s="42">
        <v>0</v>
      </c>
      <c r="AD283" s="43">
        <v>0</v>
      </c>
      <c r="AE283" s="42">
        <f t="shared" si="55"/>
        <v>0</v>
      </c>
      <c r="AF283" s="44">
        <v>0</v>
      </c>
      <c r="AG283" s="41">
        <v>0</v>
      </c>
      <c r="AH283" s="44">
        <v>0</v>
      </c>
      <c r="AI283" s="44">
        <f t="shared" si="56"/>
        <v>0</v>
      </c>
      <c r="AJ283" s="44">
        <f t="shared" si="57"/>
        <v>0</v>
      </c>
      <c r="AK283" s="44">
        <f t="shared" si="49"/>
        <v>0</v>
      </c>
      <c r="AL283" s="41" t="str">
        <f t="shared" si="58"/>
        <v>Nusidėvėjęs</v>
      </c>
      <c r="AM283" s="45" t="s">
        <v>944</v>
      </c>
      <c r="AN283" s="46">
        <f t="shared" si="59"/>
        <v>0</v>
      </c>
      <c r="AO283" s="47" t="s">
        <v>108</v>
      </c>
      <c r="AP283" s="47">
        <v>50</v>
      </c>
      <c r="AQ283" s="48">
        <f t="shared" si="48"/>
        <v>2013</v>
      </c>
      <c r="AR283" s="47"/>
      <c r="AS283" s="47"/>
      <c r="AT283" s="47"/>
    </row>
    <row r="284" spans="1:46" ht="15" customHeight="1" x14ac:dyDescent="0.25">
      <c r="A284" s="10"/>
      <c r="B284" s="26">
        <v>284</v>
      </c>
      <c r="C284" s="27" t="s">
        <v>633</v>
      </c>
      <c r="D284" s="28" t="s">
        <v>634</v>
      </c>
      <c r="E284" s="29" t="s">
        <v>93</v>
      </c>
      <c r="F284" s="27" t="s">
        <v>107</v>
      </c>
      <c r="G284" s="30">
        <v>41486</v>
      </c>
      <c r="H284" s="62"/>
      <c r="I284" s="32">
        <v>241.1</v>
      </c>
      <c r="J284" s="32">
        <v>241.1</v>
      </c>
      <c r="K284" s="32"/>
      <c r="L284" s="32"/>
      <c r="M284" s="61"/>
      <c r="N284" s="34">
        <v>0</v>
      </c>
      <c r="O284" s="35" t="s">
        <v>942</v>
      </c>
      <c r="P284" s="36"/>
      <c r="Q284" s="37"/>
      <c r="R284" s="38"/>
      <c r="S284" s="39"/>
      <c r="T284" s="39"/>
      <c r="U284" s="39"/>
      <c r="V284" s="40">
        <v>50</v>
      </c>
      <c r="W284" s="41">
        <f t="shared" si="50"/>
        <v>600</v>
      </c>
      <c r="X284" s="41">
        <v>0</v>
      </c>
      <c r="Y284" s="41">
        <f t="shared" si="51"/>
        <v>65</v>
      </c>
      <c r="Z284" s="41">
        <f t="shared" si="52"/>
        <v>12</v>
      </c>
      <c r="AA284" s="41">
        <f t="shared" si="53"/>
        <v>535</v>
      </c>
      <c r="AB284" s="42">
        <f t="shared" si="54"/>
        <v>0</v>
      </c>
      <c r="AC284" s="42">
        <v>0</v>
      </c>
      <c r="AD284" s="43">
        <v>0</v>
      </c>
      <c r="AE284" s="42">
        <f t="shared" si="55"/>
        <v>0</v>
      </c>
      <c r="AF284" s="44">
        <v>0</v>
      </c>
      <c r="AG284" s="41">
        <v>0</v>
      </c>
      <c r="AH284" s="44">
        <v>0</v>
      </c>
      <c r="AI284" s="44">
        <f t="shared" si="56"/>
        <v>0</v>
      </c>
      <c r="AJ284" s="44">
        <f t="shared" si="57"/>
        <v>0</v>
      </c>
      <c r="AK284" s="44">
        <f t="shared" si="49"/>
        <v>0</v>
      </c>
      <c r="AL284" s="41" t="str">
        <f t="shared" si="58"/>
        <v>Nusidėvėjęs</v>
      </c>
      <c r="AM284" s="45" t="s">
        <v>944</v>
      </c>
      <c r="AN284" s="46">
        <f t="shared" si="59"/>
        <v>0</v>
      </c>
      <c r="AO284" s="47" t="s">
        <v>108</v>
      </c>
      <c r="AP284" s="47">
        <v>50</v>
      </c>
      <c r="AQ284" s="48">
        <f t="shared" si="48"/>
        <v>2013</v>
      </c>
      <c r="AR284" s="47"/>
      <c r="AS284" s="47"/>
      <c r="AT284" s="47"/>
    </row>
    <row r="285" spans="1:46" ht="15" customHeight="1" x14ac:dyDescent="0.25">
      <c r="A285" s="10"/>
      <c r="B285" s="26">
        <v>285</v>
      </c>
      <c r="C285" s="27" t="s">
        <v>635</v>
      </c>
      <c r="D285" s="28" t="s">
        <v>636</v>
      </c>
      <c r="E285" s="29" t="s">
        <v>93</v>
      </c>
      <c r="F285" s="27" t="s">
        <v>107</v>
      </c>
      <c r="G285" s="30">
        <v>41486</v>
      </c>
      <c r="H285" s="62"/>
      <c r="I285" s="32">
        <v>9.99</v>
      </c>
      <c r="J285" s="32">
        <v>9.99</v>
      </c>
      <c r="K285" s="32"/>
      <c r="L285" s="32"/>
      <c r="M285" s="61"/>
      <c r="N285" s="34">
        <v>0</v>
      </c>
      <c r="O285" s="35" t="s">
        <v>942</v>
      </c>
      <c r="P285" s="36"/>
      <c r="Q285" s="37"/>
      <c r="R285" s="38"/>
      <c r="S285" s="39"/>
      <c r="T285" s="39"/>
      <c r="U285" s="39"/>
      <c r="V285" s="40">
        <v>50</v>
      </c>
      <c r="W285" s="41">
        <f t="shared" si="50"/>
        <v>600</v>
      </c>
      <c r="X285" s="41">
        <v>0</v>
      </c>
      <c r="Y285" s="41">
        <f t="shared" si="51"/>
        <v>65</v>
      </c>
      <c r="Z285" s="41">
        <f t="shared" si="52"/>
        <v>12</v>
      </c>
      <c r="AA285" s="41">
        <f t="shared" si="53"/>
        <v>535</v>
      </c>
      <c r="AB285" s="42">
        <f t="shared" si="54"/>
        <v>0</v>
      </c>
      <c r="AC285" s="42">
        <v>0</v>
      </c>
      <c r="AD285" s="43">
        <v>0</v>
      </c>
      <c r="AE285" s="42">
        <f t="shared" si="55"/>
        <v>0</v>
      </c>
      <c r="AF285" s="44">
        <v>0</v>
      </c>
      <c r="AG285" s="41">
        <v>0</v>
      </c>
      <c r="AH285" s="44">
        <v>0</v>
      </c>
      <c r="AI285" s="44">
        <f t="shared" si="56"/>
        <v>0</v>
      </c>
      <c r="AJ285" s="44">
        <f t="shared" si="57"/>
        <v>0</v>
      </c>
      <c r="AK285" s="44">
        <f t="shared" si="49"/>
        <v>0</v>
      </c>
      <c r="AL285" s="41" t="str">
        <f t="shared" si="58"/>
        <v>Nusidėvėjęs</v>
      </c>
      <c r="AM285" s="45" t="s">
        <v>944</v>
      </c>
      <c r="AN285" s="46">
        <f t="shared" si="59"/>
        <v>0</v>
      </c>
      <c r="AO285" s="47" t="s">
        <v>108</v>
      </c>
      <c r="AP285" s="47">
        <v>50</v>
      </c>
      <c r="AQ285" s="48">
        <f t="shared" si="48"/>
        <v>2013</v>
      </c>
      <c r="AR285" s="47"/>
      <c r="AS285" s="47"/>
      <c r="AT285" s="47"/>
    </row>
    <row r="286" spans="1:46" ht="15" customHeight="1" x14ac:dyDescent="0.25">
      <c r="A286" s="10"/>
      <c r="B286" s="26">
        <v>286</v>
      </c>
      <c r="C286" s="27" t="s">
        <v>637</v>
      </c>
      <c r="D286" s="28" t="s">
        <v>638</v>
      </c>
      <c r="E286" s="29" t="s">
        <v>93</v>
      </c>
      <c r="F286" s="27" t="s">
        <v>97</v>
      </c>
      <c r="G286" s="30">
        <v>41486</v>
      </c>
      <c r="H286" s="62"/>
      <c r="I286" s="32">
        <v>1313.71</v>
      </c>
      <c r="J286" s="32">
        <v>1313.71</v>
      </c>
      <c r="K286" s="32"/>
      <c r="L286" s="32"/>
      <c r="M286" s="61"/>
      <c r="N286" s="34">
        <v>0</v>
      </c>
      <c r="O286" s="35" t="s">
        <v>942</v>
      </c>
      <c r="P286" s="36"/>
      <c r="Q286" s="37"/>
      <c r="R286" s="38"/>
      <c r="S286" s="39"/>
      <c r="T286" s="39"/>
      <c r="U286" s="39"/>
      <c r="V286" s="40">
        <v>50</v>
      </c>
      <c r="W286" s="41">
        <f t="shared" si="50"/>
        <v>600</v>
      </c>
      <c r="X286" s="41">
        <v>0</v>
      </c>
      <c r="Y286" s="41">
        <f t="shared" si="51"/>
        <v>65</v>
      </c>
      <c r="Z286" s="41">
        <f t="shared" si="52"/>
        <v>12</v>
      </c>
      <c r="AA286" s="41">
        <f t="shared" si="53"/>
        <v>535</v>
      </c>
      <c r="AB286" s="42">
        <f t="shared" si="54"/>
        <v>0</v>
      </c>
      <c r="AC286" s="42">
        <v>0</v>
      </c>
      <c r="AD286" s="43">
        <v>0</v>
      </c>
      <c r="AE286" s="42">
        <f t="shared" si="55"/>
        <v>0</v>
      </c>
      <c r="AF286" s="44">
        <v>0</v>
      </c>
      <c r="AG286" s="41">
        <v>0</v>
      </c>
      <c r="AH286" s="44">
        <v>0</v>
      </c>
      <c r="AI286" s="44">
        <f t="shared" si="56"/>
        <v>0</v>
      </c>
      <c r="AJ286" s="44">
        <f t="shared" si="57"/>
        <v>0</v>
      </c>
      <c r="AK286" s="44">
        <f t="shared" si="49"/>
        <v>0</v>
      </c>
      <c r="AL286" s="41" t="str">
        <f t="shared" si="58"/>
        <v>Nusidėvėjęs</v>
      </c>
      <c r="AM286" s="45" t="s">
        <v>944</v>
      </c>
      <c r="AN286" s="46">
        <f t="shared" si="59"/>
        <v>0</v>
      </c>
      <c r="AO286" s="47" t="s">
        <v>98</v>
      </c>
      <c r="AP286" s="47">
        <v>50</v>
      </c>
      <c r="AQ286" s="48">
        <f t="shared" si="48"/>
        <v>2013</v>
      </c>
      <c r="AR286" s="47"/>
      <c r="AS286" s="47"/>
      <c r="AT286" s="47"/>
    </row>
    <row r="287" spans="1:46" ht="15" customHeight="1" x14ac:dyDescent="0.25">
      <c r="A287" s="10"/>
      <c r="B287" s="26">
        <v>287</v>
      </c>
      <c r="C287" s="27" t="s">
        <v>639</v>
      </c>
      <c r="D287" s="28" t="s">
        <v>640</v>
      </c>
      <c r="E287" s="29" t="s">
        <v>93</v>
      </c>
      <c r="F287" s="27" t="s">
        <v>97</v>
      </c>
      <c r="G287" s="30">
        <v>41486</v>
      </c>
      <c r="H287" s="62"/>
      <c r="I287" s="32">
        <v>10005.549999999999</v>
      </c>
      <c r="J287" s="32">
        <v>10005.549999999999</v>
      </c>
      <c r="K287" s="32"/>
      <c r="L287" s="32"/>
      <c r="M287" s="61"/>
      <c r="N287" s="34">
        <v>0</v>
      </c>
      <c r="O287" s="35" t="s">
        <v>942</v>
      </c>
      <c r="P287" s="36"/>
      <c r="Q287" s="37"/>
      <c r="R287" s="38"/>
      <c r="S287" s="39"/>
      <c r="T287" s="39"/>
      <c r="U287" s="39"/>
      <c r="V287" s="40">
        <v>50</v>
      </c>
      <c r="W287" s="41">
        <f t="shared" si="50"/>
        <v>600</v>
      </c>
      <c r="X287" s="41">
        <v>0</v>
      </c>
      <c r="Y287" s="41">
        <f t="shared" si="51"/>
        <v>65</v>
      </c>
      <c r="Z287" s="41">
        <f t="shared" si="52"/>
        <v>12</v>
      </c>
      <c r="AA287" s="41">
        <f t="shared" si="53"/>
        <v>535</v>
      </c>
      <c r="AB287" s="42">
        <f t="shared" si="54"/>
        <v>0</v>
      </c>
      <c r="AC287" s="42">
        <v>0</v>
      </c>
      <c r="AD287" s="43">
        <v>0</v>
      </c>
      <c r="AE287" s="42">
        <f t="shared" si="55"/>
        <v>0</v>
      </c>
      <c r="AF287" s="44">
        <v>0</v>
      </c>
      <c r="AG287" s="41">
        <v>0</v>
      </c>
      <c r="AH287" s="44">
        <v>0</v>
      </c>
      <c r="AI287" s="44">
        <f t="shared" si="56"/>
        <v>0</v>
      </c>
      <c r="AJ287" s="44">
        <f t="shared" si="57"/>
        <v>0</v>
      </c>
      <c r="AK287" s="44">
        <f t="shared" si="49"/>
        <v>0</v>
      </c>
      <c r="AL287" s="41" t="str">
        <f t="shared" si="58"/>
        <v>Nusidėvėjęs</v>
      </c>
      <c r="AM287" s="45" t="s">
        <v>944</v>
      </c>
      <c r="AN287" s="46">
        <f t="shared" si="59"/>
        <v>0</v>
      </c>
      <c r="AO287" s="47" t="s">
        <v>98</v>
      </c>
      <c r="AP287" s="47">
        <v>50</v>
      </c>
      <c r="AQ287" s="48">
        <f t="shared" si="48"/>
        <v>2013</v>
      </c>
      <c r="AR287" s="47"/>
      <c r="AS287" s="47"/>
      <c r="AT287" s="47"/>
    </row>
    <row r="288" spans="1:46" ht="15" customHeight="1" x14ac:dyDescent="0.25">
      <c r="A288" s="10"/>
      <c r="B288" s="26">
        <v>288</v>
      </c>
      <c r="C288" s="27" t="s">
        <v>641</v>
      </c>
      <c r="D288" s="28" t="s">
        <v>642</v>
      </c>
      <c r="E288" s="29" t="s">
        <v>93</v>
      </c>
      <c r="F288" s="27" t="s">
        <v>97</v>
      </c>
      <c r="G288" s="30">
        <v>41486</v>
      </c>
      <c r="H288" s="62"/>
      <c r="I288" s="32">
        <v>3414.97</v>
      </c>
      <c r="J288" s="32">
        <v>3414.97</v>
      </c>
      <c r="K288" s="32"/>
      <c r="L288" s="32"/>
      <c r="M288" s="61"/>
      <c r="N288" s="34">
        <v>0</v>
      </c>
      <c r="O288" s="35" t="s">
        <v>942</v>
      </c>
      <c r="P288" s="36"/>
      <c r="Q288" s="37"/>
      <c r="R288" s="38"/>
      <c r="S288" s="39"/>
      <c r="T288" s="39"/>
      <c r="U288" s="39"/>
      <c r="V288" s="40">
        <v>50</v>
      </c>
      <c r="W288" s="41">
        <f t="shared" si="50"/>
        <v>600</v>
      </c>
      <c r="X288" s="41">
        <v>0</v>
      </c>
      <c r="Y288" s="41">
        <f t="shared" si="51"/>
        <v>65</v>
      </c>
      <c r="Z288" s="41">
        <f t="shared" si="52"/>
        <v>12</v>
      </c>
      <c r="AA288" s="41">
        <f t="shared" si="53"/>
        <v>535</v>
      </c>
      <c r="AB288" s="42">
        <f t="shared" si="54"/>
        <v>0</v>
      </c>
      <c r="AC288" s="42">
        <v>0</v>
      </c>
      <c r="AD288" s="43">
        <v>0</v>
      </c>
      <c r="AE288" s="42">
        <f t="shared" si="55"/>
        <v>0</v>
      </c>
      <c r="AF288" s="44">
        <v>0</v>
      </c>
      <c r="AG288" s="41">
        <v>0</v>
      </c>
      <c r="AH288" s="44">
        <v>0</v>
      </c>
      <c r="AI288" s="44">
        <f t="shared" si="56"/>
        <v>0</v>
      </c>
      <c r="AJ288" s="44">
        <f t="shared" si="57"/>
        <v>0</v>
      </c>
      <c r="AK288" s="44">
        <f t="shared" si="49"/>
        <v>0</v>
      </c>
      <c r="AL288" s="41" t="str">
        <f t="shared" si="58"/>
        <v>Nusidėvėjęs</v>
      </c>
      <c r="AM288" s="45" t="s">
        <v>944</v>
      </c>
      <c r="AN288" s="46">
        <f t="shared" si="59"/>
        <v>0</v>
      </c>
      <c r="AO288" s="47" t="s">
        <v>98</v>
      </c>
      <c r="AP288" s="47">
        <v>50</v>
      </c>
      <c r="AQ288" s="48">
        <f t="shared" si="48"/>
        <v>2013</v>
      </c>
      <c r="AR288" s="47"/>
      <c r="AS288" s="47"/>
      <c r="AT288" s="47"/>
    </row>
    <row r="289" spans="1:46" ht="15" customHeight="1" x14ac:dyDescent="0.25">
      <c r="A289" s="10"/>
      <c r="B289" s="26">
        <v>289</v>
      </c>
      <c r="C289" s="27" t="s">
        <v>643</v>
      </c>
      <c r="D289" s="28" t="s">
        <v>644</v>
      </c>
      <c r="E289" s="29" t="s">
        <v>93</v>
      </c>
      <c r="F289" s="27" t="s">
        <v>97</v>
      </c>
      <c r="G289" s="30">
        <v>41486</v>
      </c>
      <c r="H289" s="62"/>
      <c r="I289" s="32">
        <v>9537.44</v>
      </c>
      <c r="J289" s="32">
        <v>9537.44</v>
      </c>
      <c r="K289" s="32"/>
      <c r="L289" s="32"/>
      <c r="M289" s="61"/>
      <c r="N289" s="34">
        <v>0</v>
      </c>
      <c r="O289" s="35" t="s">
        <v>942</v>
      </c>
      <c r="P289" s="36"/>
      <c r="Q289" s="37"/>
      <c r="R289" s="38"/>
      <c r="S289" s="39"/>
      <c r="T289" s="39"/>
      <c r="U289" s="39"/>
      <c r="V289" s="40">
        <v>50</v>
      </c>
      <c r="W289" s="41">
        <f t="shared" si="50"/>
        <v>600</v>
      </c>
      <c r="X289" s="41">
        <v>0</v>
      </c>
      <c r="Y289" s="41">
        <f t="shared" si="51"/>
        <v>65</v>
      </c>
      <c r="Z289" s="41">
        <f t="shared" si="52"/>
        <v>12</v>
      </c>
      <c r="AA289" s="41">
        <f t="shared" si="53"/>
        <v>535</v>
      </c>
      <c r="AB289" s="42">
        <f t="shared" si="54"/>
        <v>0</v>
      </c>
      <c r="AC289" s="42">
        <v>0</v>
      </c>
      <c r="AD289" s="43">
        <v>0</v>
      </c>
      <c r="AE289" s="42">
        <f t="shared" si="55"/>
        <v>0</v>
      </c>
      <c r="AF289" s="44">
        <v>0</v>
      </c>
      <c r="AG289" s="41">
        <v>0</v>
      </c>
      <c r="AH289" s="44">
        <v>0</v>
      </c>
      <c r="AI289" s="44">
        <f t="shared" si="56"/>
        <v>0</v>
      </c>
      <c r="AJ289" s="44">
        <f t="shared" si="57"/>
        <v>0</v>
      </c>
      <c r="AK289" s="44">
        <f t="shared" si="49"/>
        <v>0</v>
      </c>
      <c r="AL289" s="41" t="str">
        <f t="shared" si="58"/>
        <v>Nusidėvėjęs</v>
      </c>
      <c r="AM289" s="45" t="s">
        <v>944</v>
      </c>
      <c r="AN289" s="46">
        <f t="shared" si="59"/>
        <v>0</v>
      </c>
      <c r="AO289" s="47" t="s">
        <v>98</v>
      </c>
      <c r="AP289" s="47">
        <v>50</v>
      </c>
      <c r="AQ289" s="48">
        <f t="shared" si="48"/>
        <v>2013</v>
      </c>
      <c r="AR289" s="47"/>
      <c r="AS289" s="47"/>
      <c r="AT289" s="47"/>
    </row>
    <row r="290" spans="1:46" ht="15" customHeight="1" x14ac:dyDescent="0.25">
      <c r="A290" s="10"/>
      <c r="B290" s="26">
        <v>290</v>
      </c>
      <c r="C290" s="27" t="s">
        <v>645</v>
      </c>
      <c r="D290" s="28" t="s">
        <v>646</v>
      </c>
      <c r="E290" s="29" t="s">
        <v>93</v>
      </c>
      <c r="F290" s="27" t="s">
        <v>107</v>
      </c>
      <c r="G290" s="30">
        <v>41486</v>
      </c>
      <c r="H290" s="62"/>
      <c r="I290" s="32">
        <v>3840.23</v>
      </c>
      <c r="J290" s="32">
        <v>3840.23</v>
      </c>
      <c r="K290" s="32"/>
      <c r="L290" s="32"/>
      <c r="M290" s="61"/>
      <c r="N290" s="34">
        <v>0</v>
      </c>
      <c r="O290" s="35" t="s">
        <v>942</v>
      </c>
      <c r="P290" s="36"/>
      <c r="Q290" s="37"/>
      <c r="R290" s="38"/>
      <c r="S290" s="39"/>
      <c r="T290" s="39"/>
      <c r="U290" s="39"/>
      <c r="V290" s="40">
        <v>50</v>
      </c>
      <c r="W290" s="41">
        <f t="shared" si="50"/>
        <v>600</v>
      </c>
      <c r="X290" s="41">
        <v>0</v>
      </c>
      <c r="Y290" s="41">
        <f t="shared" si="51"/>
        <v>65</v>
      </c>
      <c r="Z290" s="41">
        <f t="shared" si="52"/>
        <v>12</v>
      </c>
      <c r="AA290" s="41">
        <f t="shared" si="53"/>
        <v>535</v>
      </c>
      <c r="AB290" s="42">
        <f t="shared" si="54"/>
        <v>0</v>
      </c>
      <c r="AC290" s="42">
        <v>0</v>
      </c>
      <c r="AD290" s="43">
        <v>0</v>
      </c>
      <c r="AE290" s="42">
        <f t="shared" si="55"/>
        <v>0</v>
      </c>
      <c r="AF290" s="44">
        <v>0</v>
      </c>
      <c r="AG290" s="41">
        <v>0</v>
      </c>
      <c r="AH290" s="44">
        <v>0</v>
      </c>
      <c r="AI290" s="44">
        <f t="shared" si="56"/>
        <v>0</v>
      </c>
      <c r="AJ290" s="44">
        <f t="shared" si="57"/>
        <v>0</v>
      </c>
      <c r="AK290" s="44">
        <f t="shared" si="49"/>
        <v>0</v>
      </c>
      <c r="AL290" s="41" t="str">
        <f t="shared" si="58"/>
        <v>Nusidėvėjęs</v>
      </c>
      <c r="AM290" s="45" t="s">
        <v>944</v>
      </c>
      <c r="AN290" s="46">
        <f t="shared" si="59"/>
        <v>0</v>
      </c>
      <c r="AO290" s="47" t="s">
        <v>108</v>
      </c>
      <c r="AP290" s="47">
        <v>50</v>
      </c>
      <c r="AQ290" s="48">
        <f t="shared" si="48"/>
        <v>2013</v>
      </c>
      <c r="AR290" s="47"/>
      <c r="AS290" s="47"/>
      <c r="AT290" s="47"/>
    </row>
    <row r="291" spans="1:46" ht="15" customHeight="1" x14ac:dyDescent="0.25">
      <c r="A291" s="10"/>
      <c r="B291" s="26">
        <v>291</v>
      </c>
      <c r="C291" s="27" t="s">
        <v>647</v>
      </c>
      <c r="D291" s="28" t="s">
        <v>648</v>
      </c>
      <c r="E291" s="29" t="s">
        <v>93</v>
      </c>
      <c r="F291" s="27" t="s">
        <v>107</v>
      </c>
      <c r="G291" s="30">
        <v>41486</v>
      </c>
      <c r="H291" s="31"/>
      <c r="I291" s="32">
        <v>1641.19</v>
      </c>
      <c r="J291" s="32">
        <v>1641.19</v>
      </c>
      <c r="K291" s="32"/>
      <c r="L291" s="32"/>
      <c r="M291" s="33"/>
      <c r="N291" s="34">
        <v>0</v>
      </c>
      <c r="O291" s="35" t="s">
        <v>942</v>
      </c>
      <c r="P291" s="36"/>
      <c r="Q291" s="37"/>
      <c r="R291" s="38"/>
      <c r="S291" s="39"/>
      <c r="T291" s="39"/>
      <c r="U291" s="39"/>
      <c r="V291" s="40">
        <v>50</v>
      </c>
      <c r="W291" s="41">
        <f t="shared" si="50"/>
        <v>600</v>
      </c>
      <c r="X291" s="41">
        <v>0</v>
      </c>
      <c r="Y291" s="41">
        <f t="shared" si="51"/>
        <v>65</v>
      </c>
      <c r="Z291" s="41">
        <f t="shared" si="52"/>
        <v>12</v>
      </c>
      <c r="AA291" s="41">
        <f t="shared" si="53"/>
        <v>535</v>
      </c>
      <c r="AB291" s="42">
        <f t="shared" si="54"/>
        <v>0</v>
      </c>
      <c r="AC291" s="42">
        <v>0</v>
      </c>
      <c r="AD291" s="43">
        <v>0</v>
      </c>
      <c r="AE291" s="42">
        <f t="shared" si="55"/>
        <v>0</v>
      </c>
      <c r="AF291" s="44">
        <v>0</v>
      </c>
      <c r="AG291" s="41">
        <v>0</v>
      </c>
      <c r="AH291" s="44">
        <v>0</v>
      </c>
      <c r="AI291" s="44">
        <f t="shared" si="56"/>
        <v>0</v>
      </c>
      <c r="AJ291" s="44">
        <f t="shared" si="57"/>
        <v>0</v>
      </c>
      <c r="AK291" s="44">
        <f t="shared" si="49"/>
        <v>0</v>
      </c>
      <c r="AL291" s="41" t="str">
        <f t="shared" si="58"/>
        <v>Nusidėvėjęs</v>
      </c>
      <c r="AM291" s="45" t="s">
        <v>944</v>
      </c>
      <c r="AN291" s="46">
        <f t="shared" si="59"/>
        <v>0</v>
      </c>
      <c r="AO291" s="47" t="s">
        <v>108</v>
      </c>
      <c r="AP291" s="47">
        <v>50</v>
      </c>
      <c r="AQ291" s="48">
        <f t="shared" si="48"/>
        <v>2013</v>
      </c>
      <c r="AR291" s="47"/>
      <c r="AS291" s="47"/>
      <c r="AT291" s="47"/>
    </row>
    <row r="292" spans="1:46" ht="15" customHeight="1" x14ac:dyDescent="0.25">
      <c r="A292" s="10"/>
      <c r="B292" s="26">
        <v>292</v>
      </c>
      <c r="C292" s="27" t="s">
        <v>649</v>
      </c>
      <c r="D292" s="28" t="s">
        <v>650</v>
      </c>
      <c r="E292" s="29" t="s">
        <v>93</v>
      </c>
      <c r="F292" s="27" t="s">
        <v>107</v>
      </c>
      <c r="G292" s="30">
        <v>41486</v>
      </c>
      <c r="H292" s="62"/>
      <c r="I292" s="32">
        <v>10617.24</v>
      </c>
      <c r="J292" s="32">
        <v>10617.24</v>
      </c>
      <c r="K292" s="32"/>
      <c r="L292" s="32"/>
      <c r="M292" s="61"/>
      <c r="N292" s="34">
        <v>0</v>
      </c>
      <c r="O292" s="35" t="s">
        <v>942</v>
      </c>
      <c r="P292" s="36"/>
      <c r="Q292" s="37"/>
      <c r="R292" s="38"/>
      <c r="S292" s="39"/>
      <c r="T292" s="39"/>
      <c r="U292" s="39"/>
      <c r="V292" s="40">
        <v>50</v>
      </c>
      <c r="W292" s="41">
        <f t="shared" si="50"/>
        <v>600</v>
      </c>
      <c r="X292" s="41">
        <v>0</v>
      </c>
      <c r="Y292" s="41">
        <f t="shared" si="51"/>
        <v>65</v>
      </c>
      <c r="Z292" s="41">
        <f t="shared" si="52"/>
        <v>12</v>
      </c>
      <c r="AA292" s="41">
        <f t="shared" si="53"/>
        <v>535</v>
      </c>
      <c r="AB292" s="42">
        <f t="shared" si="54"/>
        <v>0</v>
      </c>
      <c r="AC292" s="42">
        <v>0</v>
      </c>
      <c r="AD292" s="43">
        <v>0</v>
      </c>
      <c r="AE292" s="42">
        <f t="shared" si="55"/>
        <v>0</v>
      </c>
      <c r="AF292" s="44">
        <v>0</v>
      </c>
      <c r="AG292" s="41">
        <v>0</v>
      </c>
      <c r="AH292" s="44">
        <v>0</v>
      </c>
      <c r="AI292" s="44">
        <f t="shared" si="56"/>
        <v>0</v>
      </c>
      <c r="AJ292" s="44">
        <f t="shared" si="57"/>
        <v>0</v>
      </c>
      <c r="AK292" s="44">
        <f t="shared" si="49"/>
        <v>0</v>
      </c>
      <c r="AL292" s="41" t="str">
        <f t="shared" si="58"/>
        <v>Nusidėvėjęs</v>
      </c>
      <c r="AM292" s="45" t="s">
        <v>944</v>
      </c>
      <c r="AN292" s="46">
        <f t="shared" si="59"/>
        <v>0</v>
      </c>
      <c r="AO292" s="47" t="s">
        <v>108</v>
      </c>
      <c r="AP292" s="47">
        <v>50</v>
      </c>
      <c r="AQ292" s="48">
        <f t="shared" si="48"/>
        <v>2013</v>
      </c>
      <c r="AR292" s="47"/>
      <c r="AS292" s="47"/>
      <c r="AT292" s="47"/>
    </row>
    <row r="293" spans="1:46" ht="15" customHeight="1" x14ac:dyDescent="0.25">
      <c r="A293" s="10"/>
      <c r="B293" s="26">
        <v>293</v>
      </c>
      <c r="C293" s="27" t="s">
        <v>651</v>
      </c>
      <c r="D293" s="28" t="s">
        <v>652</v>
      </c>
      <c r="E293" s="29" t="s">
        <v>93</v>
      </c>
      <c r="F293" s="27" t="s">
        <v>107</v>
      </c>
      <c r="G293" s="30">
        <v>41486</v>
      </c>
      <c r="H293" s="62"/>
      <c r="I293" s="32">
        <v>3738.43</v>
      </c>
      <c r="J293" s="32">
        <v>3738.43</v>
      </c>
      <c r="K293" s="32"/>
      <c r="L293" s="32"/>
      <c r="M293" s="61"/>
      <c r="N293" s="34">
        <v>0</v>
      </c>
      <c r="O293" s="35" t="s">
        <v>942</v>
      </c>
      <c r="P293" s="36"/>
      <c r="Q293" s="37"/>
      <c r="R293" s="38"/>
      <c r="S293" s="39"/>
      <c r="T293" s="39"/>
      <c r="U293" s="39"/>
      <c r="V293" s="40">
        <v>50</v>
      </c>
      <c r="W293" s="41">
        <f t="shared" si="50"/>
        <v>600</v>
      </c>
      <c r="X293" s="41">
        <v>0</v>
      </c>
      <c r="Y293" s="41">
        <f t="shared" si="51"/>
        <v>65</v>
      </c>
      <c r="Z293" s="41">
        <f t="shared" si="52"/>
        <v>12</v>
      </c>
      <c r="AA293" s="41">
        <f t="shared" si="53"/>
        <v>535</v>
      </c>
      <c r="AB293" s="42">
        <f t="shared" si="54"/>
        <v>0</v>
      </c>
      <c r="AC293" s="42">
        <v>0</v>
      </c>
      <c r="AD293" s="43">
        <v>0</v>
      </c>
      <c r="AE293" s="42">
        <f t="shared" si="55"/>
        <v>0</v>
      </c>
      <c r="AF293" s="44">
        <v>0</v>
      </c>
      <c r="AG293" s="41">
        <v>0</v>
      </c>
      <c r="AH293" s="44">
        <v>0</v>
      </c>
      <c r="AI293" s="44">
        <f t="shared" si="56"/>
        <v>0</v>
      </c>
      <c r="AJ293" s="44">
        <f t="shared" si="57"/>
        <v>0</v>
      </c>
      <c r="AK293" s="44">
        <f t="shared" si="49"/>
        <v>0</v>
      </c>
      <c r="AL293" s="41" t="str">
        <f t="shared" si="58"/>
        <v>Nusidėvėjęs</v>
      </c>
      <c r="AM293" s="45" t="s">
        <v>944</v>
      </c>
      <c r="AN293" s="46">
        <f t="shared" si="59"/>
        <v>0</v>
      </c>
      <c r="AO293" s="47" t="s">
        <v>108</v>
      </c>
      <c r="AP293" s="47">
        <v>50</v>
      </c>
      <c r="AQ293" s="48">
        <f t="shared" si="48"/>
        <v>2013</v>
      </c>
      <c r="AR293" s="47"/>
      <c r="AS293" s="47"/>
      <c r="AT293" s="47"/>
    </row>
    <row r="294" spans="1:46" ht="15" customHeight="1" x14ac:dyDescent="0.25">
      <c r="A294" s="10"/>
      <c r="B294" s="26">
        <v>294</v>
      </c>
      <c r="C294" s="27" t="s">
        <v>653</v>
      </c>
      <c r="D294" s="28" t="s">
        <v>654</v>
      </c>
      <c r="E294" s="29" t="s">
        <v>93</v>
      </c>
      <c r="F294" s="27" t="s">
        <v>107</v>
      </c>
      <c r="G294" s="30">
        <v>41486</v>
      </c>
      <c r="H294" s="62"/>
      <c r="I294" s="32">
        <v>2156.02</v>
      </c>
      <c r="J294" s="32">
        <v>2156.02</v>
      </c>
      <c r="K294" s="32"/>
      <c r="L294" s="32"/>
      <c r="M294" s="61"/>
      <c r="N294" s="34">
        <v>0</v>
      </c>
      <c r="O294" s="35" t="s">
        <v>942</v>
      </c>
      <c r="P294" s="36"/>
      <c r="Q294" s="37"/>
      <c r="R294" s="38"/>
      <c r="S294" s="39"/>
      <c r="T294" s="39"/>
      <c r="U294" s="39"/>
      <c r="V294" s="40">
        <v>50</v>
      </c>
      <c r="W294" s="41">
        <f t="shared" si="50"/>
        <v>600</v>
      </c>
      <c r="X294" s="41">
        <v>0</v>
      </c>
      <c r="Y294" s="41">
        <f t="shared" si="51"/>
        <v>65</v>
      </c>
      <c r="Z294" s="41">
        <f t="shared" si="52"/>
        <v>12</v>
      </c>
      <c r="AA294" s="41">
        <f t="shared" si="53"/>
        <v>535</v>
      </c>
      <c r="AB294" s="42">
        <f t="shared" si="54"/>
        <v>0</v>
      </c>
      <c r="AC294" s="42">
        <v>0</v>
      </c>
      <c r="AD294" s="43">
        <v>0</v>
      </c>
      <c r="AE294" s="42">
        <f t="shared" si="55"/>
        <v>0</v>
      </c>
      <c r="AF294" s="44">
        <v>0</v>
      </c>
      <c r="AG294" s="41">
        <v>0</v>
      </c>
      <c r="AH294" s="44">
        <v>0</v>
      </c>
      <c r="AI294" s="44">
        <f t="shared" si="56"/>
        <v>0</v>
      </c>
      <c r="AJ294" s="44">
        <f t="shared" si="57"/>
        <v>0</v>
      </c>
      <c r="AK294" s="44">
        <f t="shared" si="49"/>
        <v>0</v>
      </c>
      <c r="AL294" s="41" t="str">
        <f t="shared" si="58"/>
        <v>Nusidėvėjęs</v>
      </c>
      <c r="AM294" s="45" t="s">
        <v>944</v>
      </c>
      <c r="AN294" s="46">
        <f t="shared" si="59"/>
        <v>0</v>
      </c>
      <c r="AO294" s="47" t="s">
        <v>108</v>
      </c>
      <c r="AP294" s="47">
        <v>50</v>
      </c>
      <c r="AQ294" s="48">
        <f t="shared" si="48"/>
        <v>2013</v>
      </c>
      <c r="AR294" s="47"/>
      <c r="AS294" s="47"/>
      <c r="AT294" s="47"/>
    </row>
    <row r="295" spans="1:46" ht="15" customHeight="1" x14ac:dyDescent="0.25">
      <c r="A295" s="10"/>
      <c r="B295" s="26">
        <v>295</v>
      </c>
      <c r="C295" s="27" t="s">
        <v>655</v>
      </c>
      <c r="D295" s="28" t="s">
        <v>656</v>
      </c>
      <c r="E295" s="29" t="s">
        <v>93</v>
      </c>
      <c r="F295" s="27" t="s">
        <v>107</v>
      </c>
      <c r="G295" s="30">
        <v>41486</v>
      </c>
      <c r="H295" s="62"/>
      <c r="I295" s="32">
        <v>9858.07</v>
      </c>
      <c r="J295" s="32">
        <v>9858.07</v>
      </c>
      <c r="K295" s="32"/>
      <c r="L295" s="32"/>
      <c r="M295" s="61"/>
      <c r="N295" s="34">
        <v>0</v>
      </c>
      <c r="O295" s="35" t="s">
        <v>942</v>
      </c>
      <c r="P295" s="36"/>
      <c r="Q295" s="37"/>
      <c r="R295" s="38"/>
      <c r="S295" s="39"/>
      <c r="T295" s="39"/>
      <c r="U295" s="39"/>
      <c r="V295" s="40">
        <v>50</v>
      </c>
      <c r="W295" s="41">
        <f t="shared" si="50"/>
        <v>600</v>
      </c>
      <c r="X295" s="41">
        <v>0</v>
      </c>
      <c r="Y295" s="41">
        <f t="shared" si="51"/>
        <v>65</v>
      </c>
      <c r="Z295" s="41">
        <f t="shared" si="52"/>
        <v>12</v>
      </c>
      <c r="AA295" s="41">
        <f t="shared" si="53"/>
        <v>535</v>
      </c>
      <c r="AB295" s="42">
        <f t="shared" si="54"/>
        <v>0</v>
      </c>
      <c r="AC295" s="42">
        <v>0</v>
      </c>
      <c r="AD295" s="43">
        <v>0</v>
      </c>
      <c r="AE295" s="42">
        <f t="shared" si="55"/>
        <v>0</v>
      </c>
      <c r="AF295" s="44">
        <v>0</v>
      </c>
      <c r="AG295" s="41">
        <v>0</v>
      </c>
      <c r="AH295" s="44">
        <v>0</v>
      </c>
      <c r="AI295" s="44">
        <f t="shared" si="56"/>
        <v>0</v>
      </c>
      <c r="AJ295" s="44">
        <f t="shared" si="57"/>
        <v>0</v>
      </c>
      <c r="AK295" s="44">
        <f t="shared" si="49"/>
        <v>0</v>
      </c>
      <c r="AL295" s="41" t="str">
        <f t="shared" si="58"/>
        <v>Nusidėvėjęs</v>
      </c>
      <c r="AM295" s="45" t="s">
        <v>944</v>
      </c>
      <c r="AN295" s="46">
        <f t="shared" si="59"/>
        <v>0</v>
      </c>
      <c r="AO295" s="47" t="s">
        <v>108</v>
      </c>
      <c r="AP295" s="47">
        <v>50</v>
      </c>
      <c r="AQ295" s="48">
        <f t="shared" si="48"/>
        <v>2013</v>
      </c>
      <c r="AR295" s="47"/>
      <c r="AS295" s="47"/>
      <c r="AT295" s="47"/>
    </row>
    <row r="296" spans="1:46" ht="15" customHeight="1" x14ac:dyDescent="0.25">
      <c r="A296" s="10"/>
      <c r="B296" s="26">
        <v>296</v>
      </c>
      <c r="C296" s="27" t="s">
        <v>657</v>
      </c>
      <c r="D296" s="28" t="s">
        <v>658</v>
      </c>
      <c r="E296" s="29" t="s">
        <v>93</v>
      </c>
      <c r="F296" s="27" t="s">
        <v>107</v>
      </c>
      <c r="G296" s="30">
        <v>41486</v>
      </c>
      <c r="H296" s="62"/>
      <c r="I296" s="32">
        <v>2956.99</v>
      </c>
      <c r="J296" s="32">
        <v>2956.99</v>
      </c>
      <c r="K296" s="32"/>
      <c r="L296" s="32"/>
      <c r="M296" s="61"/>
      <c r="N296" s="34">
        <v>0</v>
      </c>
      <c r="O296" s="35" t="s">
        <v>942</v>
      </c>
      <c r="P296" s="36"/>
      <c r="Q296" s="37"/>
      <c r="R296" s="38"/>
      <c r="S296" s="39"/>
      <c r="T296" s="39"/>
      <c r="U296" s="39"/>
      <c r="V296" s="40">
        <v>50</v>
      </c>
      <c r="W296" s="41">
        <f t="shared" si="50"/>
        <v>600</v>
      </c>
      <c r="X296" s="41">
        <v>0</v>
      </c>
      <c r="Y296" s="41">
        <f t="shared" si="51"/>
        <v>65</v>
      </c>
      <c r="Z296" s="41">
        <f t="shared" si="52"/>
        <v>12</v>
      </c>
      <c r="AA296" s="41">
        <f t="shared" si="53"/>
        <v>535</v>
      </c>
      <c r="AB296" s="42">
        <f t="shared" si="54"/>
        <v>0</v>
      </c>
      <c r="AC296" s="42">
        <v>0</v>
      </c>
      <c r="AD296" s="43">
        <v>0</v>
      </c>
      <c r="AE296" s="42">
        <f t="shared" si="55"/>
        <v>0</v>
      </c>
      <c r="AF296" s="44">
        <v>0</v>
      </c>
      <c r="AG296" s="41">
        <v>0</v>
      </c>
      <c r="AH296" s="44">
        <v>0</v>
      </c>
      <c r="AI296" s="44">
        <f t="shared" si="56"/>
        <v>0</v>
      </c>
      <c r="AJ296" s="44">
        <f t="shared" si="57"/>
        <v>0</v>
      </c>
      <c r="AK296" s="44">
        <f t="shared" si="49"/>
        <v>0</v>
      </c>
      <c r="AL296" s="41" t="str">
        <f t="shared" si="58"/>
        <v>Nusidėvėjęs</v>
      </c>
      <c r="AM296" s="45" t="s">
        <v>944</v>
      </c>
      <c r="AN296" s="46">
        <f t="shared" si="59"/>
        <v>0</v>
      </c>
      <c r="AO296" s="47" t="s">
        <v>108</v>
      </c>
      <c r="AP296" s="47">
        <v>50</v>
      </c>
      <c r="AQ296" s="48">
        <f t="shared" si="48"/>
        <v>2013</v>
      </c>
      <c r="AR296" s="47"/>
      <c r="AS296" s="47"/>
      <c r="AT296" s="47"/>
    </row>
    <row r="297" spans="1:46" ht="15" customHeight="1" x14ac:dyDescent="0.25">
      <c r="A297" s="10"/>
      <c r="B297" s="26">
        <v>297</v>
      </c>
      <c r="C297" s="27" t="s">
        <v>659</v>
      </c>
      <c r="D297" s="28" t="s">
        <v>660</v>
      </c>
      <c r="E297" s="29" t="s">
        <v>93</v>
      </c>
      <c r="F297" s="27" t="s">
        <v>107</v>
      </c>
      <c r="G297" s="30">
        <v>41486</v>
      </c>
      <c r="H297" s="62"/>
      <c r="I297" s="32">
        <v>23318.94</v>
      </c>
      <c r="J297" s="32">
        <v>23318.94</v>
      </c>
      <c r="K297" s="32"/>
      <c r="L297" s="32"/>
      <c r="M297" s="61"/>
      <c r="N297" s="34">
        <v>0</v>
      </c>
      <c r="O297" s="35" t="s">
        <v>942</v>
      </c>
      <c r="P297" s="36"/>
      <c r="Q297" s="37"/>
      <c r="R297" s="38"/>
      <c r="S297" s="39"/>
      <c r="T297" s="39"/>
      <c r="U297" s="39"/>
      <c r="V297" s="40">
        <v>50</v>
      </c>
      <c r="W297" s="41">
        <f t="shared" si="50"/>
        <v>600</v>
      </c>
      <c r="X297" s="41">
        <v>0</v>
      </c>
      <c r="Y297" s="41">
        <f t="shared" si="51"/>
        <v>65</v>
      </c>
      <c r="Z297" s="41">
        <f t="shared" si="52"/>
        <v>12</v>
      </c>
      <c r="AA297" s="41">
        <f t="shared" si="53"/>
        <v>535</v>
      </c>
      <c r="AB297" s="42">
        <f t="shared" si="54"/>
        <v>0</v>
      </c>
      <c r="AC297" s="42">
        <v>0</v>
      </c>
      <c r="AD297" s="43">
        <v>0</v>
      </c>
      <c r="AE297" s="42">
        <f t="shared" si="55"/>
        <v>0</v>
      </c>
      <c r="AF297" s="44">
        <v>0</v>
      </c>
      <c r="AG297" s="41">
        <v>0</v>
      </c>
      <c r="AH297" s="44">
        <v>0</v>
      </c>
      <c r="AI297" s="44">
        <f t="shared" si="56"/>
        <v>0</v>
      </c>
      <c r="AJ297" s="44">
        <f t="shared" si="57"/>
        <v>0</v>
      </c>
      <c r="AK297" s="44">
        <f t="shared" si="49"/>
        <v>0</v>
      </c>
      <c r="AL297" s="41" t="str">
        <f t="shared" si="58"/>
        <v>Nusidėvėjęs</v>
      </c>
      <c r="AM297" s="45" t="s">
        <v>944</v>
      </c>
      <c r="AN297" s="46">
        <f t="shared" si="59"/>
        <v>0</v>
      </c>
      <c r="AO297" s="47" t="s">
        <v>108</v>
      </c>
      <c r="AP297" s="47">
        <v>50</v>
      </c>
      <c r="AQ297" s="48">
        <f t="shared" si="48"/>
        <v>2013</v>
      </c>
      <c r="AR297" s="47"/>
      <c r="AS297" s="47"/>
      <c r="AT297" s="47"/>
    </row>
    <row r="298" spans="1:46" ht="15" customHeight="1" x14ac:dyDescent="0.25">
      <c r="A298" s="10"/>
      <c r="B298" s="26">
        <v>298</v>
      </c>
      <c r="C298" s="27" t="s">
        <v>661</v>
      </c>
      <c r="D298" s="28" t="s">
        <v>662</v>
      </c>
      <c r="E298" s="29" t="s">
        <v>81</v>
      </c>
      <c r="F298" s="27" t="s">
        <v>125</v>
      </c>
      <c r="G298" s="30">
        <v>41486</v>
      </c>
      <c r="H298" s="62"/>
      <c r="I298" s="32">
        <v>20107.39</v>
      </c>
      <c r="J298" s="32">
        <v>20107.39</v>
      </c>
      <c r="K298" s="32"/>
      <c r="L298" s="32"/>
      <c r="M298" s="61"/>
      <c r="N298" s="34">
        <v>0</v>
      </c>
      <c r="O298" s="35" t="s">
        <v>942</v>
      </c>
      <c r="P298" s="36"/>
      <c r="Q298" s="37"/>
      <c r="R298" s="38"/>
      <c r="S298" s="39"/>
      <c r="T298" s="39"/>
      <c r="U298" s="39"/>
      <c r="V298" s="40">
        <v>50</v>
      </c>
      <c r="W298" s="41">
        <f t="shared" si="50"/>
        <v>600</v>
      </c>
      <c r="X298" s="41">
        <v>0</v>
      </c>
      <c r="Y298" s="41">
        <f t="shared" si="51"/>
        <v>65</v>
      </c>
      <c r="Z298" s="41">
        <f t="shared" si="52"/>
        <v>12</v>
      </c>
      <c r="AA298" s="41">
        <f t="shared" si="53"/>
        <v>535</v>
      </c>
      <c r="AB298" s="42">
        <f t="shared" si="54"/>
        <v>0</v>
      </c>
      <c r="AC298" s="42">
        <v>0</v>
      </c>
      <c r="AD298" s="43">
        <v>0</v>
      </c>
      <c r="AE298" s="42">
        <f t="shared" si="55"/>
        <v>0</v>
      </c>
      <c r="AF298" s="44">
        <v>0</v>
      </c>
      <c r="AG298" s="41">
        <v>0</v>
      </c>
      <c r="AH298" s="44">
        <v>0</v>
      </c>
      <c r="AI298" s="44">
        <f t="shared" si="56"/>
        <v>0</v>
      </c>
      <c r="AJ298" s="44">
        <f t="shared" si="57"/>
        <v>0</v>
      </c>
      <c r="AK298" s="44">
        <f t="shared" si="49"/>
        <v>0</v>
      </c>
      <c r="AL298" s="41" t="str">
        <f t="shared" si="58"/>
        <v>Nusidėvėjęs</v>
      </c>
      <c r="AM298" s="45" t="s">
        <v>944</v>
      </c>
      <c r="AN298" s="46">
        <f t="shared" si="59"/>
        <v>0</v>
      </c>
      <c r="AO298" s="47" t="s">
        <v>82</v>
      </c>
      <c r="AP298" s="47">
        <v>50</v>
      </c>
      <c r="AQ298" s="48">
        <f t="shared" si="48"/>
        <v>2013</v>
      </c>
      <c r="AR298" s="47"/>
      <c r="AS298" s="47"/>
      <c r="AT298" s="47"/>
    </row>
    <row r="299" spans="1:46" ht="15" customHeight="1" x14ac:dyDescent="0.25">
      <c r="A299" s="10"/>
      <c r="B299" s="26">
        <v>299</v>
      </c>
      <c r="C299" s="27" t="s">
        <v>663</v>
      </c>
      <c r="D299" s="28" t="s">
        <v>664</v>
      </c>
      <c r="E299" s="29" t="s">
        <v>128</v>
      </c>
      <c r="F299" s="27" t="s">
        <v>125</v>
      </c>
      <c r="G299" s="30">
        <v>41486</v>
      </c>
      <c r="H299" s="31"/>
      <c r="I299" s="32">
        <v>1283.46</v>
      </c>
      <c r="J299" s="32">
        <v>1283.46</v>
      </c>
      <c r="K299" s="32"/>
      <c r="L299" s="32"/>
      <c r="M299" s="33"/>
      <c r="N299" s="34">
        <v>0</v>
      </c>
      <c r="O299" s="35" t="s">
        <v>942</v>
      </c>
      <c r="P299" s="36"/>
      <c r="Q299" s="37"/>
      <c r="R299" s="38"/>
      <c r="S299" s="39"/>
      <c r="T299" s="39"/>
      <c r="U299" s="39"/>
      <c r="V299" s="40">
        <v>6</v>
      </c>
      <c r="W299" s="41">
        <f t="shared" si="50"/>
        <v>72</v>
      </c>
      <c r="X299" s="41">
        <v>0</v>
      </c>
      <c r="Y299" s="41">
        <f t="shared" si="51"/>
        <v>65</v>
      </c>
      <c r="Z299" s="41">
        <f t="shared" si="52"/>
        <v>7</v>
      </c>
      <c r="AA299" s="41">
        <f t="shared" si="53"/>
        <v>7</v>
      </c>
      <c r="AB299" s="42">
        <f t="shared" si="54"/>
        <v>0</v>
      </c>
      <c r="AC299" s="42">
        <v>0</v>
      </c>
      <c r="AD299" s="43">
        <v>0</v>
      </c>
      <c r="AE299" s="42">
        <f t="shared" si="55"/>
        <v>0</v>
      </c>
      <c r="AF299" s="44">
        <v>0</v>
      </c>
      <c r="AG299" s="41">
        <v>0</v>
      </c>
      <c r="AH299" s="44">
        <v>0</v>
      </c>
      <c r="AI299" s="44">
        <f t="shared" si="56"/>
        <v>0</v>
      </c>
      <c r="AJ299" s="44">
        <f t="shared" si="57"/>
        <v>0</v>
      </c>
      <c r="AK299" s="44">
        <f t="shared" si="49"/>
        <v>0</v>
      </c>
      <c r="AL299" s="41" t="str">
        <f t="shared" si="58"/>
        <v>Nusidėvėjęs</v>
      </c>
      <c r="AM299" s="45" t="s">
        <v>944</v>
      </c>
      <c r="AN299" s="46">
        <f t="shared" si="59"/>
        <v>0</v>
      </c>
      <c r="AO299" s="47" t="s">
        <v>94</v>
      </c>
      <c r="AP299" s="47">
        <v>5</v>
      </c>
      <c r="AQ299" s="48">
        <f t="shared" si="48"/>
        <v>2013</v>
      </c>
      <c r="AR299" s="47"/>
      <c r="AS299" s="47"/>
      <c r="AT299" s="47"/>
    </row>
    <row r="300" spans="1:46" ht="15" customHeight="1" x14ac:dyDescent="0.25">
      <c r="A300" s="10"/>
      <c r="B300" s="26">
        <v>300</v>
      </c>
      <c r="C300" s="27" t="s">
        <v>665</v>
      </c>
      <c r="D300" s="28" t="s">
        <v>666</v>
      </c>
      <c r="E300" s="29" t="s">
        <v>128</v>
      </c>
      <c r="F300" s="27" t="s">
        <v>125</v>
      </c>
      <c r="G300" s="30">
        <v>41486</v>
      </c>
      <c r="H300" s="62"/>
      <c r="I300" s="32">
        <v>21390.82</v>
      </c>
      <c r="J300" s="32">
        <v>21390.82</v>
      </c>
      <c r="K300" s="32"/>
      <c r="L300" s="32"/>
      <c r="M300" s="61"/>
      <c r="N300" s="34">
        <v>0</v>
      </c>
      <c r="O300" s="35" t="s">
        <v>942</v>
      </c>
      <c r="P300" s="36"/>
      <c r="Q300" s="37"/>
      <c r="R300" s="38"/>
      <c r="S300" s="39"/>
      <c r="T300" s="39"/>
      <c r="U300" s="39"/>
      <c r="V300" s="40">
        <v>6</v>
      </c>
      <c r="W300" s="41">
        <f t="shared" si="50"/>
        <v>72</v>
      </c>
      <c r="X300" s="41">
        <v>0</v>
      </c>
      <c r="Y300" s="41">
        <f t="shared" si="51"/>
        <v>65</v>
      </c>
      <c r="Z300" s="41">
        <f t="shared" si="52"/>
        <v>7</v>
      </c>
      <c r="AA300" s="41">
        <f t="shared" si="53"/>
        <v>7</v>
      </c>
      <c r="AB300" s="42">
        <f t="shared" si="54"/>
        <v>0</v>
      </c>
      <c r="AC300" s="42">
        <v>0</v>
      </c>
      <c r="AD300" s="43">
        <v>0</v>
      </c>
      <c r="AE300" s="42">
        <f t="shared" si="55"/>
        <v>0</v>
      </c>
      <c r="AF300" s="44">
        <v>0</v>
      </c>
      <c r="AG300" s="41">
        <v>0</v>
      </c>
      <c r="AH300" s="44">
        <v>0</v>
      </c>
      <c r="AI300" s="44">
        <f t="shared" si="56"/>
        <v>0</v>
      </c>
      <c r="AJ300" s="44">
        <f t="shared" si="57"/>
        <v>0</v>
      </c>
      <c r="AK300" s="44">
        <f t="shared" si="49"/>
        <v>0</v>
      </c>
      <c r="AL300" s="41" t="str">
        <f t="shared" si="58"/>
        <v>Nusidėvėjęs</v>
      </c>
      <c r="AM300" s="45" t="s">
        <v>944</v>
      </c>
      <c r="AN300" s="46">
        <f t="shared" si="59"/>
        <v>0</v>
      </c>
      <c r="AO300" s="47" t="s">
        <v>94</v>
      </c>
      <c r="AP300" s="47">
        <v>5</v>
      </c>
      <c r="AQ300" s="48">
        <f t="shared" si="48"/>
        <v>2013</v>
      </c>
      <c r="AR300" s="47"/>
      <c r="AS300" s="47"/>
      <c r="AT300" s="47"/>
    </row>
    <row r="301" spans="1:46" ht="15" customHeight="1" x14ac:dyDescent="0.25">
      <c r="A301" s="10"/>
      <c r="B301" s="26">
        <v>301</v>
      </c>
      <c r="C301" s="27" t="s">
        <v>667</v>
      </c>
      <c r="D301" s="28" t="s">
        <v>668</v>
      </c>
      <c r="E301" s="29" t="s">
        <v>93</v>
      </c>
      <c r="F301" s="27" t="s">
        <v>107</v>
      </c>
      <c r="G301" s="30">
        <v>41486</v>
      </c>
      <c r="H301" s="62"/>
      <c r="I301" s="32">
        <v>112.22</v>
      </c>
      <c r="J301" s="32">
        <v>112.22</v>
      </c>
      <c r="K301" s="32"/>
      <c r="L301" s="32"/>
      <c r="M301" s="61"/>
      <c r="N301" s="34">
        <v>0</v>
      </c>
      <c r="O301" s="35" t="s">
        <v>942</v>
      </c>
      <c r="P301" s="36"/>
      <c r="Q301" s="37"/>
      <c r="R301" s="38"/>
      <c r="S301" s="39"/>
      <c r="T301" s="39"/>
      <c r="U301" s="39"/>
      <c r="V301" s="40">
        <v>50</v>
      </c>
      <c r="W301" s="41">
        <f t="shared" si="50"/>
        <v>600</v>
      </c>
      <c r="X301" s="41">
        <v>0</v>
      </c>
      <c r="Y301" s="41">
        <f t="shared" si="51"/>
        <v>65</v>
      </c>
      <c r="Z301" s="41">
        <f t="shared" si="52"/>
        <v>12</v>
      </c>
      <c r="AA301" s="41">
        <f t="shared" si="53"/>
        <v>535</v>
      </c>
      <c r="AB301" s="42">
        <f t="shared" si="54"/>
        <v>0</v>
      </c>
      <c r="AC301" s="42">
        <v>0</v>
      </c>
      <c r="AD301" s="43">
        <v>0</v>
      </c>
      <c r="AE301" s="42">
        <f t="shared" si="55"/>
        <v>0</v>
      </c>
      <c r="AF301" s="44">
        <v>0</v>
      </c>
      <c r="AG301" s="41">
        <v>0</v>
      </c>
      <c r="AH301" s="44">
        <v>0</v>
      </c>
      <c r="AI301" s="44">
        <f t="shared" si="56"/>
        <v>0</v>
      </c>
      <c r="AJ301" s="44">
        <f t="shared" si="57"/>
        <v>0</v>
      </c>
      <c r="AK301" s="44">
        <f t="shared" si="49"/>
        <v>0</v>
      </c>
      <c r="AL301" s="41" t="str">
        <f t="shared" si="58"/>
        <v>Nusidėvėjęs</v>
      </c>
      <c r="AM301" s="45" t="s">
        <v>944</v>
      </c>
      <c r="AN301" s="46">
        <f t="shared" si="59"/>
        <v>0</v>
      </c>
      <c r="AO301" s="47" t="s">
        <v>108</v>
      </c>
      <c r="AP301" s="47">
        <v>50</v>
      </c>
      <c r="AQ301" s="48">
        <f t="shared" ref="AQ301:AQ364" si="60">+YEAR(G301)</f>
        <v>2013</v>
      </c>
      <c r="AR301" s="47"/>
      <c r="AS301" s="47"/>
      <c r="AT301" s="47"/>
    </row>
    <row r="302" spans="1:46" ht="15" customHeight="1" x14ac:dyDescent="0.25">
      <c r="A302" s="10"/>
      <c r="B302" s="26">
        <v>302</v>
      </c>
      <c r="C302" s="27" t="s">
        <v>669</v>
      </c>
      <c r="D302" s="28" t="s">
        <v>670</v>
      </c>
      <c r="E302" s="29" t="s">
        <v>93</v>
      </c>
      <c r="F302" s="27" t="s">
        <v>107</v>
      </c>
      <c r="G302" s="30">
        <v>41486</v>
      </c>
      <c r="H302" s="62"/>
      <c r="I302" s="32">
        <v>66.19</v>
      </c>
      <c r="J302" s="32">
        <v>66.19</v>
      </c>
      <c r="K302" s="32"/>
      <c r="L302" s="32"/>
      <c r="M302" s="61"/>
      <c r="N302" s="34">
        <v>0</v>
      </c>
      <c r="O302" s="35" t="s">
        <v>942</v>
      </c>
      <c r="P302" s="36"/>
      <c r="Q302" s="37"/>
      <c r="R302" s="38"/>
      <c r="S302" s="39"/>
      <c r="T302" s="39"/>
      <c r="U302" s="39"/>
      <c r="V302" s="40">
        <v>50</v>
      </c>
      <c r="W302" s="41">
        <f t="shared" si="50"/>
        <v>600</v>
      </c>
      <c r="X302" s="41">
        <v>0</v>
      </c>
      <c r="Y302" s="41">
        <f t="shared" si="51"/>
        <v>65</v>
      </c>
      <c r="Z302" s="41">
        <f t="shared" si="52"/>
        <v>12</v>
      </c>
      <c r="AA302" s="41">
        <f t="shared" si="53"/>
        <v>535</v>
      </c>
      <c r="AB302" s="42">
        <f t="shared" si="54"/>
        <v>0</v>
      </c>
      <c r="AC302" s="42">
        <v>0</v>
      </c>
      <c r="AD302" s="43">
        <v>0</v>
      </c>
      <c r="AE302" s="42">
        <f t="shared" si="55"/>
        <v>0</v>
      </c>
      <c r="AF302" s="44">
        <v>0</v>
      </c>
      <c r="AG302" s="41">
        <v>0</v>
      </c>
      <c r="AH302" s="44">
        <v>0</v>
      </c>
      <c r="AI302" s="44">
        <f t="shared" si="56"/>
        <v>0</v>
      </c>
      <c r="AJ302" s="44">
        <f t="shared" si="57"/>
        <v>0</v>
      </c>
      <c r="AK302" s="44">
        <f t="shared" si="49"/>
        <v>0</v>
      </c>
      <c r="AL302" s="41" t="str">
        <f t="shared" si="58"/>
        <v>Nusidėvėjęs</v>
      </c>
      <c r="AM302" s="45" t="s">
        <v>944</v>
      </c>
      <c r="AN302" s="46">
        <f t="shared" si="59"/>
        <v>0</v>
      </c>
      <c r="AO302" s="47" t="s">
        <v>108</v>
      </c>
      <c r="AP302" s="47">
        <v>50</v>
      </c>
      <c r="AQ302" s="48">
        <f t="shared" si="60"/>
        <v>2013</v>
      </c>
      <c r="AR302" s="47"/>
      <c r="AS302" s="47"/>
      <c r="AT302" s="47"/>
    </row>
    <row r="303" spans="1:46" ht="15" customHeight="1" x14ac:dyDescent="0.25">
      <c r="A303" s="10"/>
      <c r="B303" s="26">
        <v>303</v>
      </c>
      <c r="C303" s="27" t="s">
        <v>671</v>
      </c>
      <c r="D303" s="28" t="s">
        <v>672</v>
      </c>
      <c r="E303" s="29" t="s">
        <v>93</v>
      </c>
      <c r="F303" s="27" t="s">
        <v>107</v>
      </c>
      <c r="G303" s="30">
        <v>41486</v>
      </c>
      <c r="H303" s="62"/>
      <c r="I303" s="32">
        <v>231.29</v>
      </c>
      <c r="J303" s="32">
        <v>231.29</v>
      </c>
      <c r="K303" s="32"/>
      <c r="L303" s="32"/>
      <c r="M303" s="61"/>
      <c r="N303" s="34">
        <v>0</v>
      </c>
      <c r="O303" s="35" t="s">
        <v>942</v>
      </c>
      <c r="P303" s="36"/>
      <c r="Q303" s="37"/>
      <c r="R303" s="38"/>
      <c r="S303" s="39"/>
      <c r="T303" s="39"/>
      <c r="U303" s="39"/>
      <c r="V303" s="40">
        <v>50</v>
      </c>
      <c r="W303" s="41">
        <f t="shared" si="50"/>
        <v>600</v>
      </c>
      <c r="X303" s="41">
        <v>0</v>
      </c>
      <c r="Y303" s="41">
        <f t="shared" si="51"/>
        <v>65</v>
      </c>
      <c r="Z303" s="41">
        <f t="shared" si="52"/>
        <v>12</v>
      </c>
      <c r="AA303" s="41">
        <f t="shared" si="53"/>
        <v>535</v>
      </c>
      <c r="AB303" s="42">
        <f t="shared" si="54"/>
        <v>0</v>
      </c>
      <c r="AC303" s="42">
        <v>0</v>
      </c>
      <c r="AD303" s="43">
        <v>0</v>
      </c>
      <c r="AE303" s="42">
        <f t="shared" si="55"/>
        <v>0</v>
      </c>
      <c r="AF303" s="44">
        <v>0</v>
      </c>
      <c r="AG303" s="41">
        <v>0</v>
      </c>
      <c r="AH303" s="44">
        <v>0</v>
      </c>
      <c r="AI303" s="44">
        <f t="shared" si="56"/>
        <v>0</v>
      </c>
      <c r="AJ303" s="44">
        <f t="shared" si="57"/>
        <v>0</v>
      </c>
      <c r="AK303" s="44">
        <f t="shared" si="49"/>
        <v>0</v>
      </c>
      <c r="AL303" s="41" t="str">
        <f t="shared" si="58"/>
        <v>Nusidėvėjęs</v>
      </c>
      <c r="AM303" s="45" t="s">
        <v>944</v>
      </c>
      <c r="AN303" s="46">
        <f t="shared" si="59"/>
        <v>0</v>
      </c>
      <c r="AO303" s="47" t="s">
        <v>108</v>
      </c>
      <c r="AP303" s="47">
        <v>50</v>
      </c>
      <c r="AQ303" s="48">
        <f t="shared" si="60"/>
        <v>2013</v>
      </c>
      <c r="AR303" s="47"/>
      <c r="AS303" s="47"/>
      <c r="AT303" s="47"/>
    </row>
    <row r="304" spans="1:46" ht="15" customHeight="1" x14ac:dyDescent="0.25">
      <c r="A304" s="10"/>
      <c r="B304" s="26">
        <v>304</v>
      </c>
      <c r="C304" s="27" t="s">
        <v>673</v>
      </c>
      <c r="D304" s="28" t="s">
        <v>674</v>
      </c>
      <c r="E304" s="29" t="s">
        <v>93</v>
      </c>
      <c r="F304" s="27" t="s">
        <v>107</v>
      </c>
      <c r="G304" s="30">
        <v>41486</v>
      </c>
      <c r="H304" s="62"/>
      <c r="I304" s="32">
        <v>377.39</v>
      </c>
      <c r="J304" s="32">
        <v>377.39</v>
      </c>
      <c r="K304" s="32"/>
      <c r="L304" s="32"/>
      <c r="M304" s="61"/>
      <c r="N304" s="34">
        <v>0</v>
      </c>
      <c r="O304" s="35" t="s">
        <v>942</v>
      </c>
      <c r="P304" s="36"/>
      <c r="Q304" s="37"/>
      <c r="R304" s="38"/>
      <c r="S304" s="39"/>
      <c r="T304" s="39"/>
      <c r="U304" s="39"/>
      <c r="V304" s="40">
        <v>50</v>
      </c>
      <c r="W304" s="41">
        <f t="shared" si="50"/>
        <v>600</v>
      </c>
      <c r="X304" s="41">
        <v>0</v>
      </c>
      <c r="Y304" s="41">
        <f t="shared" si="51"/>
        <v>65</v>
      </c>
      <c r="Z304" s="41">
        <f t="shared" si="52"/>
        <v>12</v>
      </c>
      <c r="AA304" s="41">
        <f t="shared" si="53"/>
        <v>535</v>
      </c>
      <c r="AB304" s="42">
        <f t="shared" si="54"/>
        <v>0</v>
      </c>
      <c r="AC304" s="42">
        <v>0</v>
      </c>
      <c r="AD304" s="43">
        <v>0</v>
      </c>
      <c r="AE304" s="42">
        <f t="shared" si="55"/>
        <v>0</v>
      </c>
      <c r="AF304" s="44">
        <v>0</v>
      </c>
      <c r="AG304" s="41">
        <v>0</v>
      </c>
      <c r="AH304" s="44">
        <v>0</v>
      </c>
      <c r="AI304" s="44">
        <f t="shared" si="56"/>
        <v>0</v>
      </c>
      <c r="AJ304" s="44">
        <f t="shared" si="57"/>
        <v>0</v>
      </c>
      <c r="AK304" s="44">
        <f t="shared" si="49"/>
        <v>0</v>
      </c>
      <c r="AL304" s="41" t="str">
        <f t="shared" si="58"/>
        <v>Nusidėvėjęs</v>
      </c>
      <c r="AM304" s="45" t="s">
        <v>944</v>
      </c>
      <c r="AN304" s="46">
        <f t="shared" si="59"/>
        <v>0</v>
      </c>
      <c r="AO304" s="47" t="s">
        <v>108</v>
      </c>
      <c r="AP304" s="47">
        <v>50</v>
      </c>
      <c r="AQ304" s="48">
        <f t="shared" si="60"/>
        <v>2013</v>
      </c>
      <c r="AR304" s="47"/>
      <c r="AS304" s="47"/>
      <c r="AT304" s="47"/>
    </row>
    <row r="305" spans="1:46" ht="15" customHeight="1" x14ac:dyDescent="0.25">
      <c r="A305" s="10"/>
      <c r="B305" s="26">
        <v>305</v>
      </c>
      <c r="C305" s="27" t="s">
        <v>641</v>
      </c>
      <c r="D305" s="28" t="s">
        <v>675</v>
      </c>
      <c r="E305" s="29" t="s">
        <v>93</v>
      </c>
      <c r="F305" s="27" t="s">
        <v>97</v>
      </c>
      <c r="G305" s="30">
        <v>41486</v>
      </c>
      <c r="H305" s="62"/>
      <c r="I305" s="32">
        <v>415.75</v>
      </c>
      <c r="J305" s="32">
        <v>415.75</v>
      </c>
      <c r="K305" s="32"/>
      <c r="L305" s="32"/>
      <c r="M305" s="61"/>
      <c r="N305" s="34">
        <v>0</v>
      </c>
      <c r="O305" s="35" t="s">
        <v>942</v>
      </c>
      <c r="P305" s="36"/>
      <c r="Q305" s="37"/>
      <c r="R305" s="38"/>
      <c r="S305" s="39"/>
      <c r="T305" s="39"/>
      <c r="U305" s="39"/>
      <c r="V305" s="40">
        <v>50</v>
      </c>
      <c r="W305" s="41">
        <f t="shared" si="50"/>
        <v>600</v>
      </c>
      <c r="X305" s="41">
        <v>0</v>
      </c>
      <c r="Y305" s="41">
        <f t="shared" si="51"/>
        <v>65</v>
      </c>
      <c r="Z305" s="41">
        <f t="shared" si="52"/>
        <v>12</v>
      </c>
      <c r="AA305" s="41">
        <f t="shared" si="53"/>
        <v>535</v>
      </c>
      <c r="AB305" s="42">
        <f t="shared" si="54"/>
        <v>0</v>
      </c>
      <c r="AC305" s="42">
        <v>0</v>
      </c>
      <c r="AD305" s="43">
        <v>0</v>
      </c>
      <c r="AE305" s="42">
        <f t="shared" si="55"/>
        <v>0</v>
      </c>
      <c r="AF305" s="44">
        <v>0</v>
      </c>
      <c r="AG305" s="41">
        <v>0</v>
      </c>
      <c r="AH305" s="44">
        <v>0</v>
      </c>
      <c r="AI305" s="44">
        <f t="shared" si="56"/>
        <v>0</v>
      </c>
      <c r="AJ305" s="44">
        <f t="shared" si="57"/>
        <v>0</v>
      </c>
      <c r="AK305" s="44">
        <f t="shared" si="49"/>
        <v>0</v>
      </c>
      <c r="AL305" s="41" t="str">
        <f t="shared" si="58"/>
        <v>Nusidėvėjęs</v>
      </c>
      <c r="AM305" s="45" t="s">
        <v>944</v>
      </c>
      <c r="AN305" s="46">
        <f t="shared" si="59"/>
        <v>0</v>
      </c>
      <c r="AO305" s="47" t="s">
        <v>98</v>
      </c>
      <c r="AP305" s="47">
        <v>50</v>
      </c>
      <c r="AQ305" s="48">
        <f t="shared" si="60"/>
        <v>2013</v>
      </c>
      <c r="AR305" s="47"/>
      <c r="AS305" s="47"/>
      <c r="AT305" s="47"/>
    </row>
    <row r="306" spans="1:46" ht="15" customHeight="1" x14ac:dyDescent="0.25">
      <c r="A306" s="10"/>
      <c r="B306" s="26">
        <v>306</v>
      </c>
      <c r="C306" s="27" t="s">
        <v>676</v>
      </c>
      <c r="D306" s="28" t="s">
        <v>677</v>
      </c>
      <c r="E306" s="29" t="s">
        <v>93</v>
      </c>
      <c r="F306" s="27" t="s">
        <v>107</v>
      </c>
      <c r="G306" s="30">
        <v>42003</v>
      </c>
      <c r="H306" s="62"/>
      <c r="I306" s="32">
        <v>2532.41</v>
      </c>
      <c r="J306" s="32">
        <v>2532.41</v>
      </c>
      <c r="K306" s="32"/>
      <c r="L306" s="32"/>
      <c r="M306" s="61"/>
      <c r="N306" s="34">
        <v>0</v>
      </c>
      <c r="O306" s="35" t="s">
        <v>942</v>
      </c>
      <c r="P306" s="36"/>
      <c r="Q306" s="37"/>
      <c r="R306" s="38"/>
      <c r="S306" s="39"/>
      <c r="T306" s="39"/>
      <c r="U306" s="39"/>
      <c r="V306" s="40">
        <v>50</v>
      </c>
      <c r="W306" s="41">
        <f t="shared" si="50"/>
        <v>600</v>
      </c>
      <c r="X306" s="41">
        <v>0</v>
      </c>
      <c r="Y306" s="41">
        <f t="shared" si="51"/>
        <v>48</v>
      </c>
      <c r="Z306" s="41">
        <f t="shared" si="52"/>
        <v>12</v>
      </c>
      <c r="AA306" s="41">
        <f t="shared" si="53"/>
        <v>552</v>
      </c>
      <c r="AB306" s="42">
        <f t="shared" si="54"/>
        <v>0</v>
      </c>
      <c r="AC306" s="42">
        <v>0</v>
      </c>
      <c r="AD306" s="43">
        <v>0</v>
      </c>
      <c r="AE306" s="42">
        <f t="shared" si="55"/>
        <v>0</v>
      </c>
      <c r="AF306" s="44">
        <v>0</v>
      </c>
      <c r="AG306" s="41">
        <v>0</v>
      </c>
      <c r="AH306" s="44">
        <v>0</v>
      </c>
      <c r="AI306" s="44">
        <f t="shared" si="56"/>
        <v>0</v>
      </c>
      <c r="AJ306" s="44">
        <f t="shared" si="57"/>
        <v>0</v>
      </c>
      <c r="AK306" s="44">
        <f t="shared" si="49"/>
        <v>0</v>
      </c>
      <c r="AL306" s="41" t="str">
        <f t="shared" si="58"/>
        <v>Nusidėvėjęs</v>
      </c>
      <c r="AM306" s="45" t="s">
        <v>944</v>
      </c>
      <c r="AN306" s="46">
        <f t="shared" si="59"/>
        <v>0</v>
      </c>
      <c r="AO306" s="47" t="s">
        <v>108</v>
      </c>
      <c r="AP306" s="47">
        <v>50</v>
      </c>
      <c r="AQ306" s="48">
        <f t="shared" si="60"/>
        <v>2014</v>
      </c>
      <c r="AR306" s="47"/>
      <c r="AS306" s="47"/>
      <c r="AT306" s="47"/>
    </row>
    <row r="307" spans="1:46" ht="15" customHeight="1" x14ac:dyDescent="0.25">
      <c r="A307" s="10"/>
      <c r="B307" s="26">
        <v>307</v>
      </c>
      <c r="C307" s="27" t="s">
        <v>678</v>
      </c>
      <c r="D307" s="28" t="s">
        <v>679</v>
      </c>
      <c r="E307" s="29" t="s">
        <v>93</v>
      </c>
      <c r="F307" s="27" t="s">
        <v>107</v>
      </c>
      <c r="G307" s="30">
        <v>42003</v>
      </c>
      <c r="H307" s="62"/>
      <c r="I307" s="32">
        <v>66270.64</v>
      </c>
      <c r="J307" s="32">
        <v>66270.64</v>
      </c>
      <c r="K307" s="32"/>
      <c r="L307" s="32"/>
      <c r="M307" s="61"/>
      <c r="N307" s="34">
        <v>0</v>
      </c>
      <c r="O307" s="35" t="s">
        <v>942</v>
      </c>
      <c r="P307" s="36"/>
      <c r="Q307" s="37"/>
      <c r="R307" s="38"/>
      <c r="S307" s="39"/>
      <c r="T307" s="39"/>
      <c r="U307" s="39"/>
      <c r="V307" s="40">
        <v>50</v>
      </c>
      <c r="W307" s="41">
        <f t="shared" si="50"/>
        <v>600</v>
      </c>
      <c r="X307" s="41">
        <v>0</v>
      </c>
      <c r="Y307" s="41">
        <f t="shared" si="51"/>
        <v>48</v>
      </c>
      <c r="Z307" s="41">
        <f t="shared" si="52"/>
        <v>12</v>
      </c>
      <c r="AA307" s="41">
        <f t="shared" si="53"/>
        <v>552</v>
      </c>
      <c r="AB307" s="42">
        <f t="shared" si="54"/>
        <v>0</v>
      </c>
      <c r="AC307" s="42">
        <v>0</v>
      </c>
      <c r="AD307" s="43">
        <v>0</v>
      </c>
      <c r="AE307" s="42">
        <f t="shared" si="55"/>
        <v>0</v>
      </c>
      <c r="AF307" s="44">
        <v>0</v>
      </c>
      <c r="AG307" s="41">
        <v>0</v>
      </c>
      <c r="AH307" s="44">
        <v>0</v>
      </c>
      <c r="AI307" s="44">
        <f t="shared" si="56"/>
        <v>0</v>
      </c>
      <c r="AJ307" s="44">
        <f t="shared" si="57"/>
        <v>0</v>
      </c>
      <c r="AK307" s="44">
        <f t="shared" si="49"/>
        <v>0</v>
      </c>
      <c r="AL307" s="41" t="str">
        <f t="shared" si="58"/>
        <v>Nusidėvėjęs</v>
      </c>
      <c r="AM307" s="45" t="s">
        <v>944</v>
      </c>
      <c r="AN307" s="46">
        <f t="shared" si="59"/>
        <v>0</v>
      </c>
      <c r="AO307" s="47" t="s">
        <v>108</v>
      </c>
      <c r="AP307" s="47">
        <v>50</v>
      </c>
      <c r="AQ307" s="48">
        <f t="shared" si="60"/>
        <v>2014</v>
      </c>
      <c r="AR307" s="47"/>
      <c r="AS307" s="47"/>
      <c r="AT307" s="47"/>
    </row>
    <row r="308" spans="1:46" ht="15" customHeight="1" x14ac:dyDescent="0.25">
      <c r="A308" s="10"/>
      <c r="B308" s="26">
        <v>308</v>
      </c>
      <c r="C308" s="27" t="s">
        <v>680</v>
      </c>
      <c r="D308" s="28" t="s">
        <v>681</v>
      </c>
      <c r="E308" s="29" t="s">
        <v>93</v>
      </c>
      <c r="F308" s="27" t="s">
        <v>97</v>
      </c>
      <c r="G308" s="30">
        <v>42003</v>
      </c>
      <c r="H308" s="62"/>
      <c r="I308" s="32">
        <v>46515.12</v>
      </c>
      <c r="J308" s="32">
        <v>46515.12</v>
      </c>
      <c r="K308" s="32"/>
      <c r="L308" s="32"/>
      <c r="M308" s="61"/>
      <c r="N308" s="34">
        <v>0</v>
      </c>
      <c r="O308" s="35" t="s">
        <v>942</v>
      </c>
      <c r="P308" s="36"/>
      <c r="Q308" s="37"/>
      <c r="R308" s="38"/>
      <c r="S308" s="39"/>
      <c r="T308" s="39"/>
      <c r="U308" s="39"/>
      <c r="V308" s="40">
        <v>50</v>
      </c>
      <c r="W308" s="41">
        <f t="shared" si="50"/>
        <v>600</v>
      </c>
      <c r="X308" s="41">
        <v>0</v>
      </c>
      <c r="Y308" s="41">
        <f t="shared" si="51"/>
        <v>48</v>
      </c>
      <c r="Z308" s="41">
        <f t="shared" si="52"/>
        <v>12</v>
      </c>
      <c r="AA308" s="41">
        <f t="shared" si="53"/>
        <v>552</v>
      </c>
      <c r="AB308" s="42">
        <f t="shared" si="54"/>
        <v>0</v>
      </c>
      <c r="AC308" s="42">
        <v>0</v>
      </c>
      <c r="AD308" s="43">
        <v>0</v>
      </c>
      <c r="AE308" s="42">
        <f t="shared" si="55"/>
        <v>0</v>
      </c>
      <c r="AF308" s="44">
        <v>0</v>
      </c>
      <c r="AG308" s="41">
        <v>0</v>
      </c>
      <c r="AH308" s="44">
        <v>0</v>
      </c>
      <c r="AI308" s="44">
        <f t="shared" si="56"/>
        <v>0</v>
      </c>
      <c r="AJ308" s="44">
        <f t="shared" si="57"/>
        <v>0</v>
      </c>
      <c r="AK308" s="44">
        <f t="shared" si="49"/>
        <v>0</v>
      </c>
      <c r="AL308" s="41" t="str">
        <f t="shared" si="58"/>
        <v>Nusidėvėjęs</v>
      </c>
      <c r="AM308" s="45" t="s">
        <v>944</v>
      </c>
      <c r="AN308" s="46">
        <f t="shared" si="59"/>
        <v>0</v>
      </c>
      <c r="AO308" s="47" t="s">
        <v>98</v>
      </c>
      <c r="AP308" s="47">
        <v>50</v>
      </c>
      <c r="AQ308" s="48">
        <f t="shared" si="60"/>
        <v>2014</v>
      </c>
      <c r="AR308" s="47"/>
      <c r="AS308" s="47"/>
      <c r="AT308" s="47"/>
    </row>
    <row r="309" spans="1:46" ht="15" customHeight="1" x14ac:dyDescent="0.25">
      <c r="A309" s="10"/>
      <c r="B309" s="26">
        <v>309</v>
      </c>
      <c r="C309" s="27" t="s">
        <v>682</v>
      </c>
      <c r="D309" s="28" t="s">
        <v>683</v>
      </c>
      <c r="E309" s="29" t="s">
        <v>93</v>
      </c>
      <c r="F309" s="27" t="s">
        <v>107</v>
      </c>
      <c r="G309" s="30">
        <v>42003</v>
      </c>
      <c r="H309" s="62"/>
      <c r="I309" s="32">
        <v>50825.47</v>
      </c>
      <c r="J309" s="32">
        <v>50825.47</v>
      </c>
      <c r="K309" s="32"/>
      <c r="L309" s="32"/>
      <c r="M309" s="61"/>
      <c r="N309" s="34">
        <v>0</v>
      </c>
      <c r="O309" s="35" t="s">
        <v>942</v>
      </c>
      <c r="P309" s="36"/>
      <c r="Q309" s="37"/>
      <c r="R309" s="38"/>
      <c r="S309" s="39"/>
      <c r="T309" s="39"/>
      <c r="U309" s="39"/>
      <c r="V309" s="40">
        <v>50</v>
      </c>
      <c r="W309" s="41">
        <f t="shared" si="50"/>
        <v>600</v>
      </c>
      <c r="X309" s="41">
        <v>0</v>
      </c>
      <c r="Y309" s="41">
        <f t="shared" si="51"/>
        <v>48</v>
      </c>
      <c r="Z309" s="41">
        <f t="shared" si="52"/>
        <v>12</v>
      </c>
      <c r="AA309" s="41">
        <f t="shared" si="53"/>
        <v>552</v>
      </c>
      <c r="AB309" s="42">
        <f t="shared" si="54"/>
        <v>0</v>
      </c>
      <c r="AC309" s="42">
        <v>0</v>
      </c>
      <c r="AD309" s="43">
        <v>0</v>
      </c>
      <c r="AE309" s="42">
        <f t="shared" si="55"/>
        <v>0</v>
      </c>
      <c r="AF309" s="44">
        <v>0</v>
      </c>
      <c r="AG309" s="41">
        <v>0</v>
      </c>
      <c r="AH309" s="44">
        <v>0</v>
      </c>
      <c r="AI309" s="44">
        <f t="shared" si="56"/>
        <v>0</v>
      </c>
      <c r="AJ309" s="44">
        <f t="shared" si="57"/>
        <v>0</v>
      </c>
      <c r="AK309" s="44">
        <f t="shared" si="49"/>
        <v>0</v>
      </c>
      <c r="AL309" s="41" t="str">
        <f t="shared" si="58"/>
        <v>Nusidėvėjęs</v>
      </c>
      <c r="AM309" s="45" t="s">
        <v>944</v>
      </c>
      <c r="AN309" s="46">
        <f t="shared" si="59"/>
        <v>0</v>
      </c>
      <c r="AO309" s="47" t="s">
        <v>108</v>
      </c>
      <c r="AP309" s="47">
        <v>50</v>
      </c>
      <c r="AQ309" s="48">
        <f t="shared" si="60"/>
        <v>2014</v>
      </c>
      <c r="AR309" s="47"/>
      <c r="AS309" s="47"/>
      <c r="AT309" s="47"/>
    </row>
    <row r="310" spans="1:46" ht="15" customHeight="1" x14ac:dyDescent="0.25">
      <c r="A310" s="10"/>
      <c r="B310" s="26">
        <v>310</v>
      </c>
      <c r="C310" s="27" t="s">
        <v>684</v>
      </c>
      <c r="D310" s="28" t="s">
        <v>685</v>
      </c>
      <c r="E310" s="29" t="s">
        <v>686</v>
      </c>
      <c r="F310" s="27" t="s">
        <v>67</v>
      </c>
      <c r="G310" s="30">
        <v>42003</v>
      </c>
      <c r="H310" s="62"/>
      <c r="I310" s="32">
        <v>7040.08</v>
      </c>
      <c r="J310" s="32">
        <v>7040.08</v>
      </c>
      <c r="K310" s="32"/>
      <c r="L310" s="32"/>
      <c r="M310" s="61"/>
      <c r="N310" s="34">
        <v>0</v>
      </c>
      <c r="O310" s="35" t="s">
        <v>942</v>
      </c>
      <c r="P310" s="36"/>
      <c r="Q310" s="37"/>
      <c r="R310" s="38"/>
      <c r="S310" s="39"/>
      <c r="T310" s="39"/>
      <c r="U310" s="39"/>
      <c r="V310" s="40">
        <v>30</v>
      </c>
      <c r="W310" s="41">
        <f t="shared" si="50"/>
        <v>360</v>
      </c>
      <c r="X310" s="41">
        <v>0</v>
      </c>
      <c r="Y310" s="41">
        <f t="shared" si="51"/>
        <v>48</v>
      </c>
      <c r="Z310" s="41">
        <f t="shared" si="52"/>
        <v>12</v>
      </c>
      <c r="AA310" s="41">
        <f t="shared" si="53"/>
        <v>312</v>
      </c>
      <c r="AB310" s="42">
        <f t="shared" si="54"/>
        <v>0</v>
      </c>
      <c r="AC310" s="42">
        <v>0</v>
      </c>
      <c r="AD310" s="43">
        <v>0</v>
      </c>
      <c r="AE310" s="42">
        <f t="shared" si="55"/>
        <v>0</v>
      </c>
      <c r="AF310" s="44">
        <v>0</v>
      </c>
      <c r="AG310" s="41">
        <v>0</v>
      </c>
      <c r="AH310" s="44">
        <v>0</v>
      </c>
      <c r="AI310" s="44">
        <f t="shared" si="56"/>
        <v>0</v>
      </c>
      <c r="AJ310" s="44">
        <f t="shared" si="57"/>
        <v>0</v>
      </c>
      <c r="AK310" s="44">
        <f t="shared" si="49"/>
        <v>0</v>
      </c>
      <c r="AL310" s="41" t="str">
        <f t="shared" si="58"/>
        <v>Nusidėvėjęs</v>
      </c>
      <c r="AM310" s="45" t="s">
        <v>943</v>
      </c>
      <c r="AN310" s="46">
        <f t="shared" si="59"/>
        <v>0</v>
      </c>
      <c r="AO310" s="47" t="s">
        <v>78</v>
      </c>
      <c r="AP310" s="47">
        <v>35</v>
      </c>
      <c r="AQ310" s="48">
        <f t="shared" si="60"/>
        <v>2014</v>
      </c>
      <c r="AR310" s="47"/>
      <c r="AS310" s="47"/>
      <c r="AT310" s="47"/>
    </row>
    <row r="311" spans="1:46" ht="15" customHeight="1" x14ac:dyDescent="0.25">
      <c r="A311" s="10"/>
      <c r="B311" s="26">
        <v>311</v>
      </c>
      <c r="C311" s="27" t="s">
        <v>687</v>
      </c>
      <c r="D311" s="28" t="s">
        <v>688</v>
      </c>
      <c r="E311" s="29" t="s">
        <v>77</v>
      </c>
      <c r="F311" s="27" t="s">
        <v>67</v>
      </c>
      <c r="G311" s="30">
        <v>42003</v>
      </c>
      <c r="H311" s="62"/>
      <c r="I311" s="32">
        <v>712.97</v>
      </c>
      <c r="J311" s="32">
        <v>712.97</v>
      </c>
      <c r="K311" s="32"/>
      <c r="L311" s="32"/>
      <c r="M311" s="61"/>
      <c r="N311" s="34">
        <v>0</v>
      </c>
      <c r="O311" s="35" t="s">
        <v>942</v>
      </c>
      <c r="P311" s="36"/>
      <c r="Q311" s="37"/>
      <c r="R311" s="38"/>
      <c r="S311" s="39"/>
      <c r="T311" s="39"/>
      <c r="U311" s="39"/>
      <c r="V311" s="40">
        <v>35</v>
      </c>
      <c r="W311" s="41">
        <f t="shared" si="50"/>
        <v>420</v>
      </c>
      <c r="X311" s="41">
        <v>0</v>
      </c>
      <c r="Y311" s="41">
        <f t="shared" si="51"/>
        <v>48</v>
      </c>
      <c r="Z311" s="41">
        <f t="shared" si="52"/>
        <v>12</v>
      </c>
      <c r="AA311" s="41">
        <f t="shared" si="53"/>
        <v>372</v>
      </c>
      <c r="AB311" s="42">
        <f t="shared" si="54"/>
        <v>0</v>
      </c>
      <c r="AC311" s="42">
        <v>0</v>
      </c>
      <c r="AD311" s="43">
        <v>0</v>
      </c>
      <c r="AE311" s="42">
        <f t="shared" si="55"/>
        <v>0</v>
      </c>
      <c r="AF311" s="44">
        <v>0</v>
      </c>
      <c r="AG311" s="41">
        <v>0</v>
      </c>
      <c r="AH311" s="44">
        <v>0</v>
      </c>
      <c r="AI311" s="44">
        <f t="shared" si="56"/>
        <v>0</v>
      </c>
      <c r="AJ311" s="44">
        <f t="shared" si="57"/>
        <v>0</v>
      </c>
      <c r="AK311" s="44">
        <f t="shared" si="49"/>
        <v>0</v>
      </c>
      <c r="AL311" s="41" t="str">
        <f t="shared" si="58"/>
        <v>Nusidėvėjęs</v>
      </c>
      <c r="AM311" s="45" t="s">
        <v>943</v>
      </c>
      <c r="AN311" s="46">
        <f t="shared" si="59"/>
        <v>0</v>
      </c>
      <c r="AO311" s="47" t="s">
        <v>78</v>
      </c>
      <c r="AP311" s="47">
        <v>35</v>
      </c>
      <c r="AQ311" s="48">
        <f t="shared" si="60"/>
        <v>2014</v>
      </c>
      <c r="AR311" s="47"/>
      <c r="AS311" s="47"/>
      <c r="AT311" s="47"/>
    </row>
    <row r="312" spans="1:46" ht="15" customHeight="1" x14ac:dyDescent="0.25">
      <c r="A312" s="10"/>
      <c r="B312" s="26">
        <v>312</v>
      </c>
      <c r="C312" s="27" t="s">
        <v>689</v>
      </c>
      <c r="D312" s="28" t="s">
        <v>690</v>
      </c>
      <c r="E312" s="29" t="s">
        <v>81</v>
      </c>
      <c r="F312" s="27" t="s">
        <v>73</v>
      </c>
      <c r="G312" s="30">
        <v>42061</v>
      </c>
      <c r="H312" s="62"/>
      <c r="I312" s="32">
        <v>23178.91</v>
      </c>
      <c r="J312" s="32">
        <v>23178.91</v>
      </c>
      <c r="K312" s="32"/>
      <c r="L312" s="32"/>
      <c r="M312" s="61"/>
      <c r="N312" s="34">
        <v>0</v>
      </c>
      <c r="O312" s="35" t="s">
        <v>942</v>
      </c>
      <c r="P312" s="36"/>
      <c r="Q312" s="37"/>
      <c r="R312" s="38"/>
      <c r="S312" s="39"/>
      <c r="T312" s="39"/>
      <c r="U312" s="39"/>
      <c r="V312" s="40">
        <v>50</v>
      </c>
      <c r="W312" s="41">
        <f t="shared" si="50"/>
        <v>600</v>
      </c>
      <c r="X312" s="41">
        <v>0</v>
      </c>
      <c r="Y312" s="41">
        <f t="shared" si="51"/>
        <v>46</v>
      </c>
      <c r="Z312" s="41">
        <f t="shared" si="52"/>
        <v>12</v>
      </c>
      <c r="AA312" s="41">
        <f t="shared" si="53"/>
        <v>554</v>
      </c>
      <c r="AB312" s="42">
        <f t="shared" si="54"/>
        <v>0</v>
      </c>
      <c r="AC312" s="42">
        <v>0</v>
      </c>
      <c r="AD312" s="43">
        <v>0</v>
      </c>
      <c r="AE312" s="42">
        <f t="shared" si="55"/>
        <v>0</v>
      </c>
      <c r="AF312" s="44">
        <v>0</v>
      </c>
      <c r="AG312" s="41">
        <v>0</v>
      </c>
      <c r="AH312" s="44">
        <v>0</v>
      </c>
      <c r="AI312" s="44">
        <f t="shared" si="56"/>
        <v>0</v>
      </c>
      <c r="AJ312" s="44">
        <f t="shared" si="57"/>
        <v>0</v>
      </c>
      <c r="AK312" s="44">
        <f t="shared" si="49"/>
        <v>0</v>
      </c>
      <c r="AL312" s="41" t="str">
        <f t="shared" si="58"/>
        <v>Nusidėvėjęs</v>
      </c>
      <c r="AM312" s="45" t="s">
        <v>943</v>
      </c>
      <c r="AN312" s="46">
        <f t="shared" si="59"/>
        <v>0</v>
      </c>
      <c r="AO312" s="47" t="s">
        <v>82</v>
      </c>
      <c r="AP312" s="47">
        <v>50</v>
      </c>
      <c r="AQ312" s="48">
        <f t="shared" si="60"/>
        <v>2015</v>
      </c>
      <c r="AR312" s="47"/>
      <c r="AS312" s="47"/>
      <c r="AT312" s="47"/>
    </row>
    <row r="313" spans="1:46" ht="15" customHeight="1" x14ac:dyDescent="0.25">
      <c r="A313" s="10"/>
      <c r="B313" s="26">
        <v>313</v>
      </c>
      <c r="C313" s="27" t="s">
        <v>691</v>
      </c>
      <c r="D313" s="28" t="s">
        <v>692</v>
      </c>
      <c r="E313" s="29" t="s">
        <v>77</v>
      </c>
      <c r="F313" s="27" t="s">
        <v>67</v>
      </c>
      <c r="G313" s="30">
        <v>42061</v>
      </c>
      <c r="H313" s="31"/>
      <c r="I313" s="32">
        <v>159114.04999999999</v>
      </c>
      <c r="J313" s="32">
        <v>159114.04999999999</v>
      </c>
      <c r="K313" s="32"/>
      <c r="L313" s="32"/>
      <c r="M313" s="33"/>
      <c r="N313" s="34">
        <v>0</v>
      </c>
      <c r="O313" s="35" t="s">
        <v>942</v>
      </c>
      <c r="P313" s="36"/>
      <c r="Q313" s="37"/>
      <c r="R313" s="38"/>
      <c r="S313" s="39"/>
      <c r="T313" s="39"/>
      <c r="U313" s="39"/>
      <c r="V313" s="40">
        <v>35</v>
      </c>
      <c r="W313" s="41">
        <f t="shared" si="50"/>
        <v>420</v>
      </c>
      <c r="X313" s="41">
        <v>0</v>
      </c>
      <c r="Y313" s="41">
        <f t="shared" si="51"/>
        <v>46</v>
      </c>
      <c r="Z313" s="41">
        <f t="shared" si="52"/>
        <v>12</v>
      </c>
      <c r="AA313" s="41">
        <f t="shared" si="53"/>
        <v>374</v>
      </c>
      <c r="AB313" s="42">
        <f t="shared" si="54"/>
        <v>0</v>
      </c>
      <c r="AC313" s="42">
        <v>0</v>
      </c>
      <c r="AD313" s="43">
        <v>0</v>
      </c>
      <c r="AE313" s="42">
        <f t="shared" si="55"/>
        <v>0</v>
      </c>
      <c r="AF313" s="44">
        <v>0</v>
      </c>
      <c r="AG313" s="41">
        <v>0</v>
      </c>
      <c r="AH313" s="44">
        <v>0</v>
      </c>
      <c r="AI313" s="44">
        <f t="shared" si="56"/>
        <v>0</v>
      </c>
      <c r="AJ313" s="44">
        <f t="shared" si="57"/>
        <v>0</v>
      </c>
      <c r="AK313" s="44">
        <f t="shared" si="49"/>
        <v>0</v>
      </c>
      <c r="AL313" s="41" t="str">
        <f t="shared" si="58"/>
        <v>Nusidėvėjęs</v>
      </c>
      <c r="AM313" s="45" t="s">
        <v>943</v>
      </c>
      <c r="AN313" s="46">
        <f t="shared" si="59"/>
        <v>0</v>
      </c>
      <c r="AO313" s="47" t="s">
        <v>78</v>
      </c>
      <c r="AP313" s="47">
        <v>35</v>
      </c>
      <c r="AQ313" s="48">
        <f t="shared" si="60"/>
        <v>2015</v>
      </c>
      <c r="AR313" s="47"/>
      <c r="AS313" s="47"/>
      <c r="AT313" s="47"/>
    </row>
    <row r="314" spans="1:46" ht="15" customHeight="1" x14ac:dyDescent="0.25">
      <c r="A314" s="10"/>
      <c r="B314" s="26">
        <v>314</v>
      </c>
      <c r="C314" s="27" t="s">
        <v>693</v>
      </c>
      <c r="D314" s="28" t="s">
        <v>694</v>
      </c>
      <c r="E314" s="29" t="s">
        <v>686</v>
      </c>
      <c r="F314" s="27" t="s">
        <v>67</v>
      </c>
      <c r="G314" s="30">
        <v>43005</v>
      </c>
      <c r="H314" s="31"/>
      <c r="I314" s="32">
        <v>888</v>
      </c>
      <c r="J314" s="32">
        <v>888</v>
      </c>
      <c r="K314" s="32"/>
      <c r="L314" s="32"/>
      <c r="M314" s="33"/>
      <c r="N314" s="34">
        <v>0</v>
      </c>
      <c r="O314" s="35" t="s">
        <v>942</v>
      </c>
      <c r="P314" s="36"/>
      <c r="Q314" s="37"/>
      <c r="R314" s="38"/>
      <c r="S314" s="39"/>
      <c r="T314" s="39"/>
      <c r="U314" s="39"/>
      <c r="V314" s="40">
        <v>30</v>
      </c>
      <c r="W314" s="41">
        <f t="shared" si="50"/>
        <v>360</v>
      </c>
      <c r="X314" s="41">
        <v>0</v>
      </c>
      <c r="Y314" s="41">
        <f t="shared" si="51"/>
        <v>15</v>
      </c>
      <c r="Z314" s="41">
        <f t="shared" si="52"/>
        <v>12</v>
      </c>
      <c r="AA314" s="41">
        <f t="shared" si="53"/>
        <v>345</v>
      </c>
      <c r="AB314" s="42">
        <f t="shared" si="54"/>
        <v>0</v>
      </c>
      <c r="AC314" s="42">
        <v>0</v>
      </c>
      <c r="AD314" s="43">
        <v>0</v>
      </c>
      <c r="AE314" s="42">
        <f t="shared" si="55"/>
        <v>0</v>
      </c>
      <c r="AF314" s="44">
        <v>0</v>
      </c>
      <c r="AG314" s="41">
        <v>0</v>
      </c>
      <c r="AH314" s="44">
        <v>0</v>
      </c>
      <c r="AI314" s="44">
        <f t="shared" si="56"/>
        <v>0</v>
      </c>
      <c r="AJ314" s="44">
        <f t="shared" si="57"/>
        <v>0</v>
      </c>
      <c r="AK314" s="44">
        <f t="shared" si="49"/>
        <v>0</v>
      </c>
      <c r="AL314" s="41" t="str">
        <f t="shared" si="58"/>
        <v>Nusidėvėjęs</v>
      </c>
      <c r="AM314" s="45" t="s">
        <v>943</v>
      </c>
      <c r="AN314" s="46">
        <f t="shared" si="59"/>
        <v>0</v>
      </c>
      <c r="AO314" s="47" t="s">
        <v>78</v>
      </c>
      <c r="AP314" s="47">
        <v>35</v>
      </c>
      <c r="AQ314" s="48">
        <f t="shared" si="60"/>
        <v>2017</v>
      </c>
      <c r="AR314" s="47"/>
      <c r="AS314" s="47"/>
      <c r="AT314" s="47"/>
    </row>
    <row r="315" spans="1:46" ht="15" customHeight="1" x14ac:dyDescent="0.25">
      <c r="A315" s="10"/>
      <c r="B315" s="26">
        <v>315</v>
      </c>
      <c r="C315" s="27" t="s">
        <v>695</v>
      </c>
      <c r="D315" s="28" t="s">
        <v>696</v>
      </c>
      <c r="E315" s="29" t="s">
        <v>77</v>
      </c>
      <c r="F315" s="27" t="s">
        <v>213</v>
      </c>
      <c r="G315" s="30">
        <v>43005</v>
      </c>
      <c r="H315" s="62"/>
      <c r="I315" s="32">
        <v>2010</v>
      </c>
      <c r="J315" s="32">
        <v>2010</v>
      </c>
      <c r="K315" s="32"/>
      <c r="L315" s="32"/>
      <c r="M315" s="61"/>
      <c r="N315" s="34">
        <v>0</v>
      </c>
      <c r="O315" s="35" t="s">
        <v>942</v>
      </c>
      <c r="P315" s="36"/>
      <c r="Q315" s="37"/>
      <c r="R315" s="38"/>
      <c r="S315" s="39"/>
      <c r="T315" s="39"/>
      <c r="U315" s="39"/>
      <c r="V315" s="40">
        <v>35</v>
      </c>
      <c r="W315" s="41">
        <f t="shared" si="50"/>
        <v>420</v>
      </c>
      <c r="X315" s="41">
        <v>0</v>
      </c>
      <c r="Y315" s="41">
        <f t="shared" si="51"/>
        <v>15</v>
      </c>
      <c r="Z315" s="41">
        <f t="shared" si="52"/>
        <v>12</v>
      </c>
      <c r="AA315" s="41">
        <f t="shared" si="53"/>
        <v>405</v>
      </c>
      <c r="AB315" s="42">
        <f t="shared" si="54"/>
        <v>0</v>
      </c>
      <c r="AC315" s="42">
        <v>0</v>
      </c>
      <c r="AD315" s="43">
        <v>0</v>
      </c>
      <c r="AE315" s="42">
        <f t="shared" si="55"/>
        <v>0</v>
      </c>
      <c r="AF315" s="44">
        <v>0</v>
      </c>
      <c r="AG315" s="41">
        <v>0</v>
      </c>
      <c r="AH315" s="44">
        <v>0</v>
      </c>
      <c r="AI315" s="44">
        <f t="shared" si="56"/>
        <v>0</v>
      </c>
      <c r="AJ315" s="44">
        <f t="shared" si="57"/>
        <v>0</v>
      </c>
      <c r="AK315" s="44">
        <f t="shared" si="49"/>
        <v>0</v>
      </c>
      <c r="AL315" s="41" t="str">
        <f t="shared" si="58"/>
        <v>Nusidėvėjęs</v>
      </c>
      <c r="AM315" s="45" t="s">
        <v>944</v>
      </c>
      <c r="AN315" s="46">
        <f t="shared" si="59"/>
        <v>0</v>
      </c>
      <c r="AO315" s="47" t="s">
        <v>78</v>
      </c>
      <c r="AP315" s="47">
        <v>35</v>
      </c>
      <c r="AQ315" s="48">
        <f t="shared" si="60"/>
        <v>2017</v>
      </c>
      <c r="AR315" s="47"/>
      <c r="AS315" s="47"/>
      <c r="AT315" s="47"/>
    </row>
    <row r="316" spans="1:46" ht="15" customHeight="1" x14ac:dyDescent="0.25">
      <c r="A316" s="10"/>
      <c r="B316" s="26">
        <v>316</v>
      </c>
      <c r="C316" s="27" t="s">
        <v>697</v>
      </c>
      <c r="D316" s="28" t="s">
        <v>698</v>
      </c>
      <c r="E316" s="29" t="s">
        <v>77</v>
      </c>
      <c r="F316" s="27" t="s">
        <v>213</v>
      </c>
      <c r="G316" s="30">
        <v>43005</v>
      </c>
      <c r="H316" s="62"/>
      <c r="I316" s="32">
        <v>2078</v>
      </c>
      <c r="J316" s="32">
        <v>2078</v>
      </c>
      <c r="K316" s="32"/>
      <c r="L316" s="32"/>
      <c r="M316" s="61"/>
      <c r="N316" s="34">
        <v>0</v>
      </c>
      <c r="O316" s="35" t="s">
        <v>942</v>
      </c>
      <c r="P316" s="36"/>
      <c r="Q316" s="37"/>
      <c r="R316" s="38"/>
      <c r="S316" s="39"/>
      <c r="T316" s="39"/>
      <c r="U316" s="39"/>
      <c r="V316" s="40">
        <v>35</v>
      </c>
      <c r="W316" s="41">
        <f t="shared" si="50"/>
        <v>420</v>
      </c>
      <c r="X316" s="41">
        <v>0</v>
      </c>
      <c r="Y316" s="41">
        <f t="shared" si="51"/>
        <v>15</v>
      </c>
      <c r="Z316" s="41">
        <f t="shared" si="52"/>
        <v>12</v>
      </c>
      <c r="AA316" s="41">
        <f t="shared" si="53"/>
        <v>405</v>
      </c>
      <c r="AB316" s="42">
        <f t="shared" si="54"/>
        <v>0</v>
      </c>
      <c r="AC316" s="42">
        <v>0</v>
      </c>
      <c r="AD316" s="43">
        <v>0</v>
      </c>
      <c r="AE316" s="42">
        <f t="shared" si="55"/>
        <v>0</v>
      </c>
      <c r="AF316" s="44">
        <v>0</v>
      </c>
      <c r="AG316" s="41">
        <v>0</v>
      </c>
      <c r="AH316" s="44">
        <v>0</v>
      </c>
      <c r="AI316" s="44">
        <f t="shared" si="56"/>
        <v>0</v>
      </c>
      <c r="AJ316" s="44">
        <f t="shared" si="57"/>
        <v>0</v>
      </c>
      <c r="AK316" s="44">
        <f t="shared" si="49"/>
        <v>0</v>
      </c>
      <c r="AL316" s="41" t="str">
        <f t="shared" si="58"/>
        <v>Nusidėvėjęs</v>
      </c>
      <c r="AM316" s="45" t="s">
        <v>944</v>
      </c>
      <c r="AN316" s="46">
        <f t="shared" si="59"/>
        <v>0</v>
      </c>
      <c r="AO316" s="47" t="s">
        <v>78</v>
      </c>
      <c r="AP316" s="47">
        <v>35</v>
      </c>
      <c r="AQ316" s="48">
        <f t="shared" si="60"/>
        <v>2017</v>
      </c>
      <c r="AR316" s="47"/>
      <c r="AS316" s="47"/>
      <c r="AT316" s="47"/>
    </row>
    <row r="317" spans="1:46" ht="15" customHeight="1" x14ac:dyDescent="0.25">
      <c r="A317" s="10"/>
      <c r="B317" s="26">
        <v>317</v>
      </c>
      <c r="C317" s="27" t="s">
        <v>699</v>
      </c>
      <c r="D317" s="28" t="s">
        <v>700</v>
      </c>
      <c r="E317" s="29" t="s">
        <v>77</v>
      </c>
      <c r="F317" s="27" t="s">
        <v>213</v>
      </c>
      <c r="G317" s="30">
        <v>43005</v>
      </c>
      <c r="H317" s="31"/>
      <c r="I317" s="32">
        <v>1653</v>
      </c>
      <c r="J317" s="32">
        <v>1653</v>
      </c>
      <c r="K317" s="32"/>
      <c r="L317" s="32"/>
      <c r="M317" s="33"/>
      <c r="N317" s="34">
        <v>0</v>
      </c>
      <c r="O317" s="35" t="s">
        <v>942</v>
      </c>
      <c r="P317" s="36"/>
      <c r="Q317" s="37"/>
      <c r="R317" s="38"/>
      <c r="S317" s="39"/>
      <c r="T317" s="39"/>
      <c r="U317" s="39"/>
      <c r="V317" s="40">
        <v>35</v>
      </c>
      <c r="W317" s="41">
        <f t="shared" si="50"/>
        <v>420</v>
      </c>
      <c r="X317" s="41">
        <v>0</v>
      </c>
      <c r="Y317" s="41">
        <f t="shared" si="51"/>
        <v>15</v>
      </c>
      <c r="Z317" s="41">
        <f t="shared" si="52"/>
        <v>12</v>
      </c>
      <c r="AA317" s="41">
        <f t="shared" si="53"/>
        <v>405</v>
      </c>
      <c r="AB317" s="42">
        <f t="shared" si="54"/>
        <v>0</v>
      </c>
      <c r="AC317" s="42">
        <v>0</v>
      </c>
      <c r="AD317" s="43">
        <v>0</v>
      </c>
      <c r="AE317" s="42">
        <f t="shared" si="55"/>
        <v>0</v>
      </c>
      <c r="AF317" s="44">
        <v>0</v>
      </c>
      <c r="AG317" s="41">
        <v>0</v>
      </c>
      <c r="AH317" s="44">
        <v>0</v>
      </c>
      <c r="AI317" s="44">
        <f t="shared" si="56"/>
        <v>0</v>
      </c>
      <c r="AJ317" s="44">
        <f t="shared" si="57"/>
        <v>0</v>
      </c>
      <c r="AK317" s="44">
        <f t="shared" si="49"/>
        <v>0</v>
      </c>
      <c r="AL317" s="41" t="str">
        <f t="shared" si="58"/>
        <v>Nusidėvėjęs</v>
      </c>
      <c r="AM317" s="45" t="s">
        <v>944</v>
      </c>
      <c r="AN317" s="46">
        <f t="shared" si="59"/>
        <v>0</v>
      </c>
      <c r="AO317" s="47" t="s">
        <v>78</v>
      </c>
      <c r="AP317" s="47">
        <v>35</v>
      </c>
      <c r="AQ317" s="48">
        <f t="shared" si="60"/>
        <v>2017</v>
      </c>
      <c r="AR317" s="47"/>
      <c r="AS317" s="47"/>
      <c r="AT317" s="47"/>
    </row>
    <row r="318" spans="1:46" ht="15" customHeight="1" x14ac:dyDescent="0.25">
      <c r="A318" s="10"/>
      <c r="B318" s="26">
        <v>318</v>
      </c>
      <c r="C318" s="27" t="s">
        <v>701</v>
      </c>
      <c r="D318" s="68" t="s">
        <v>702</v>
      </c>
      <c r="E318" s="29" t="s">
        <v>512</v>
      </c>
      <c r="F318" s="27" t="s">
        <v>513</v>
      </c>
      <c r="G318" s="30">
        <v>43404</v>
      </c>
      <c r="H318" s="62"/>
      <c r="I318" s="32">
        <v>28.68</v>
      </c>
      <c r="J318" s="32"/>
      <c r="K318" s="32"/>
      <c r="L318" s="32"/>
      <c r="M318" s="61">
        <v>28.68</v>
      </c>
      <c r="N318" s="34">
        <v>27.883333333333333</v>
      </c>
      <c r="O318" s="35" t="s">
        <v>942</v>
      </c>
      <c r="P318" s="36"/>
      <c r="Q318" s="37"/>
      <c r="R318" s="38"/>
      <c r="S318" s="39"/>
      <c r="T318" s="39"/>
      <c r="U318" s="39"/>
      <c r="V318" s="40">
        <v>6</v>
      </c>
      <c r="W318" s="41">
        <f t="shared" si="50"/>
        <v>72</v>
      </c>
      <c r="X318" s="41">
        <v>0</v>
      </c>
      <c r="Y318" s="41">
        <f t="shared" si="51"/>
        <v>2</v>
      </c>
      <c r="Z318" s="41">
        <f t="shared" si="52"/>
        <v>12</v>
      </c>
      <c r="AA318" s="41">
        <f t="shared" si="53"/>
        <v>70</v>
      </c>
      <c r="AB318" s="42">
        <f t="shared" si="54"/>
        <v>0.39833333333333332</v>
      </c>
      <c r="AC318" s="42">
        <v>4.7799999999999994</v>
      </c>
      <c r="AD318" s="43">
        <v>5.5766666666666662</v>
      </c>
      <c r="AE318" s="42">
        <f t="shared" si="55"/>
        <v>23.103333333333332</v>
      </c>
      <c r="AF318" s="44">
        <v>10.356666666666666</v>
      </c>
      <c r="AG318" s="41">
        <v>0</v>
      </c>
      <c r="AH318" s="44">
        <v>0</v>
      </c>
      <c r="AI318" s="44">
        <f t="shared" si="56"/>
        <v>4.7799999999999994</v>
      </c>
      <c r="AJ318" s="44">
        <f t="shared" si="57"/>
        <v>10.356666666666666</v>
      </c>
      <c r="AK318" s="44">
        <f t="shared" si="49"/>
        <v>18.323333333333334</v>
      </c>
      <c r="AL318" s="41" t="str">
        <f t="shared" si="58"/>
        <v/>
      </c>
      <c r="AM318" s="45" t="s">
        <v>944</v>
      </c>
      <c r="AN318" s="46">
        <f t="shared" si="59"/>
        <v>0</v>
      </c>
      <c r="AO318" s="47" t="s">
        <v>703</v>
      </c>
      <c r="AP318" s="47">
        <v>6</v>
      </c>
      <c r="AQ318" s="48">
        <f t="shared" si="60"/>
        <v>2018</v>
      </c>
      <c r="AR318" s="47"/>
      <c r="AS318" s="47"/>
      <c r="AT318" s="47"/>
    </row>
    <row r="319" spans="1:46" ht="15" customHeight="1" x14ac:dyDescent="0.25">
      <c r="A319" s="10"/>
      <c r="B319" s="26">
        <v>319</v>
      </c>
      <c r="C319" s="27" t="s">
        <v>704</v>
      </c>
      <c r="D319" s="28" t="s">
        <v>705</v>
      </c>
      <c r="E319" s="29" t="s">
        <v>512</v>
      </c>
      <c r="F319" s="27" t="s">
        <v>513</v>
      </c>
      <c r="G319" s="30">
        <v>43404</v>
      </c>
      <c r="H319" s="62"/>
      <c r="I319" s="32">
        <v>198.31</v>
      </c>
      <c r="J319" s="32"/>
      <c r="K319" s="32"/>
      <c r="L319" s="32"/>
      <c r="M319" s="61">
        <v>198.31</v>
      </c>
      <c r="N319" s="34">
        <v>192.80166666666668</v>
      </c>
      <c r="O319" s="35" t="s">
        <v>942</v>
      </c>
      <c r="P319" s="36"/>
      <c r="Q319" s="37"/>
      <c r="R319" s="38"/>
      <c r="S319" s="39"/>
      <c r="T319" s="39"/>
      <c r="U319" s="39"/>
      <c r="V319" s="40">
        <v>6</v>
      </c>
      <c r="W319" s="41">
        <f t="shared" si="50"/>
        <v>72</v>
      </c>
      <c r="X319" s="41">
        <v>0</v>
      </c>
      <c r="Y319" s="41">
        <f t="shared" si="51"/>
        <v>2</v>
      </c>
      <c r="Z319" s="41">
        <f t="shared" si="52"/>
        <v>12</v>
      </c>
      <c r="AA319" s="41">
        <f t="shared" si="53"/>
        <v>70</v>
      </c>
      <c r="AB319" s="42">
        <f t="shared" si="54"/>
        <v>2.7543095238095239</v>
      </c>
      <c r="AC319" s="42">
        <v>33.051714285714283</v>
      </c>
      <c r="AD319" s="43">
        <v>38.560047619047609</v>
      </c>
      <c r="AE319" s="42">
        <f t="shared" si="55"/>
        <v>159.74995238095238</v>
      </c>
      <c r="AF319" s="44">
        <v>71.611761904761892</v>
      </c>
      <c r="AG319" s="41">
        <v>0</v>
      </c>
      <c r="AH319" s="44">
        <v>0</v>
      </c>
      <c r="AI319" s="44">
        <f t="shared" si="56"/>
        <v>33.051714285714283</v>
      </c>
      <c r="AJ319" s="44">
        <f t="shared" si="57"/>
        <v>71.611761904761892</v>
      </c>
      <c r="AK319" s="44">
        <f t="shared" si="49"/>
        <v>126.69823809523811</v>
      </c>
      <c r="AL319" s="41" t="str">
        <f t="shared" si="58"/>
        <v/>
      </c>
      <c r="AM319" s="45" t="s">
        <v>944</v>
      </c>
      <c r="AN319" s="46">
        <f t="shared" si="59"/>
        <v>0</v>
      </c>
      <c r="AO319" s="47" t="s">
        <v>703</v>
      </c>
      <c r="AP319" s="47">
        <v>6</v>
      </c>
      <c r="AQ319" s="48">
        <f t="shared" si="60"/>
        <v>2018</v>
      </c>
      <c r="AR319" s="47"/>
      <c r="AS319" s="47"/>
      <c r="AT319" s="47"/>
    </row>
    <row r="320" spans="1:46" ht="15" customHeight="1" x14ac:dyDescent="0.25">
      <c r="A320" s="10"/>
      <c r="B320" s="26">
        <v>320</v>
      </c>
      <c r="C320" s="27" t="s">
        <v>706</v>
      </c>
      <c r="D320" s="28" t="s">
        <v>707</v>
      </c>
      <c r="E320" s="29" t="s">
        <v>512</v>
      </c>
      <c r="F320" s="27" t="s">
        <v>513</v>
      </c>
      <c r="G320" s="30">
        <v>43404</v>
      </c>
      <c r="H320" s="62"/>
      <c r="I320" s="32">
        <v>290.39</v>
      </c>
      <c r="J320" s="32"/>
      <c r="K320" s="32"/>
      <c r="L320" s="32"/>
      <c r="M320" s="61">
        <v>290.39</v>
      </c>
      <c r="N320" s="34">
        <v>282.32333333333332</v>
      </c>
      <c r="O320" s="35" t="s">
        <v>942</v>
      </c>
      <c r="P320" s="36"/>
      <c r="Q320" s="37"/>
      <c r="R320" s="38"/>
      <c r="S320" s="39"/>
      <c r="T320" s="39"/>
      <c r="U320" s="39"/>
      <c r="V320" s="40">
        <v>6</v>
      </c>
      <c r="W320" s="41">
        <f t="shared" si="50"/>
        <v>72</v>
      </c>
      <c r="X320" s="41">
        <v>0</v>
      </c>
      <c r="Y320" s="41">
        <f t="shared" si="51"/>
        <v>2</v>
      </c>
      <c r="Z320" s="41">
        <f t="shared" si="52"/>
        <v>12</v>
      </c>
      <c r="AA320" s="41">
        <f t="shared" si="53"/>
        <v>70</v>
      </c>
      <c r="AB320" s="42">
        <f t="shared" si="54"/>
        <v>4.0331904761904758</v>
      </c>
      <c r="AC320" s="42">
        <v>48.398285714285706</v>
      </c>
      <c r="AD320" s="43">
        <v>56.464952380952369</v>
      </c>
      <c r="AE320" s="42">
        <f t="shared" si="55"/>
        <v>233.92504761904763</v>
      </c>
      <c r="AF320" s="44">
        <v>104.86323809523807</v>
      </c>
      <c r="AG320" s="41">
        <v>0</v>
      </c>
      <c r="AH320" s="44">
        <v>0</v>
      </c>
      <c r="AI320" s="44">
        <f t="shared" si="56"/>
        <v>48.398285714285706</v>
      </c>
      <c r="AJ320" s="44">
        <f t="shared" si="57"/>
        <v>104.86323809523807</v>
      </c>
      <c r="AK320" s="44">
        <f t="shared" si="49"/>
        <v>185.52676190476191</v>
      </c>
      <c r="AL320" s="41" t="str">
        <f t="shared" si="58"/>
        <v/>
      </c>
      <c r="AM320" s="45" t="s">
        <v>944</v>
      </c>
      <c r="AN320" s="46">
        <f t="shared" si="59"/>
        <v>0</v>
      </c>
      <c r="AO320" s="47" t="s">
        <v>703</v>
      </c>
      <c r="AP320" s="47">
        <v>6</v>
      </c>
      <c r="AQ320" s="48">
        <f t="shared" si="60"/>
        <v>2018</v>
      </c>
      <c r="AR320" s="47"/>
      <c r="AS320" s="47"/>
      <c r="AT320" s="47"/>
    </row>
    <row r="321" spans="1:46" ht="15" customHeight="1" x14ac:dyDescent="0.25">
      <c r="A321" s="10"/>
      <c r="B321" s="26">
        <v>321</v>
      </c>
      <c r="C321" s="27" t="s">
        <v>706</v>
      </c>
      <c r="D321" s="28" t="s">
        <v>708</v>
      </c>
      <c r="E321" s="29" t="s">
        <v>512</v>
      </c>
      <c r="F321" s="27" t="s">
        <v>513</v>
      </c>
      <c r="G321" s="30">
        <v>43404</v>
      </c>
      <c r="H321" s="62"/>
      <c r="I321" s="32">
        <v>258.12</v>
      </c>
      <c r="J321" s="32"/>
      <c r="K321" s="32"/>
      <c r="L321" s="32"/>
      <c r="M321" s="61">
        <v>258.12</v>
      </c>
      <c r="N321" s="34">
        <v>250.95000000000002</v>
      </c>
      <c r="O321" s="35" t="s">
        <v>942</v>
      </c>
      <c r="P321" s="36"/>
      <c r="Q321" s="37"/>
      <c r="R321" s="38"/>
      <c r="S321" s="39"/>
      <c r="T321" s="39"/>
      <c r="U321" s="39"/>
      <c r="V321" s="40">
        <v>6</v>
      </c>
      <c r="W321" s="41">
        <f t="shared" si="50"/>
        <v>72</v>
      </c>
      <c r="X321" s="41">
        <v>0</v>
      </c>
      <c r="Y321" s="41">
        <f t="shared" si="51"/>
        <v>2</v>
      </c>
      <c r="Z321" s="41">
        <f t="shared" si="52"/>
        <v>12</v>
      </c>
      <c r="AA321" s="41">
        <f t="shared" si="53"/>
        <v>70</v>
      </c>
      <c r="AB321" s="42">
        <f t="shared" si="54"/>
        <v>3.5850000000000004</v>
      </c>
      <c r="AC321" s="42">
        <v>43.02</v>
      </c>
      <c r="AD321" s="43">
        <v>50.189999999999991</v>
      </c>
      <c r="AE321" s="42">
        <f t="shared" si="55"/>
        <v>207.93</v>
      </c>
      <c r="AF321" s="44">
        <v>93.21</v>
      </c>
      <c r="AG321" s="41">
        <v>0</v>
      </c>
      <c r="AH321" s="44">
        <v>0</v>
      </c>
      <c r="AI321" s="44">
        <f t="shared" si="56"/>
        <v>43.02</v>
      </c>
      <c r="AJ321" s="44">
        <f t="shared" si="57"/>
        <v>93.21</v>
      </c>
      <c r="AK321" s="44">
        <f t="shared" si="49"/>
        <v>164.91000000000003</v>
      </c>
      <c r="AL321" s="41" t="str">
        <f t="shared" si="58"/>
        <v/>
      </c>
      <c r="AM321" s="45" t="s">
        <v>944</v>
      </c>
      <c r="AN321" s="46">
        <f t="shared" si="59"/>
        <v>0</v>
      </c>
      <c r="AO321" s="47" t="s">
        <v>703</v>
      </c>
      <c r="AP321" s="47">
        <v>6</v>
      </c>
      <c r="AQ321" s="48">
        <f t="shared" si="60"/>
        <v>2018</v>
      </c>
      <c r="AR321" s="47"/>
      <c r="AS321" s="47"/>
      <c r="AT321" s="47"/>
    </row>
    <row r="322" spans="1:46" ht="15" customHeight="1" x14ac:dyDescent="0.25">
      <c r="A322" s="10"/>
      <c r="B322" s="26">
        <v>322</v>
      </c>
      <c r="C322" s="27" t="s">
        <v>704</v>
      </c>
      <c r="D322" s="28" t="s">
        <v>709</v>
      </c>
      <c r="E322" s="29" t="s">
        <v>512</v>
      </c>
      <c r="F322" s="27" t="s">
        <v>513</v>
      </c>
      <c r="G322" s="30">
        <v>43281</v>
      </c>
      <c r="H322" s="62"/>
      <c r="I322" s="32">
        <v>354.13</v>
      </c>
      <c r="J322" s="32"/>
      <c r="K322" s="32"/>
      <c r="L322" s="32"/>
      <c r="M322" s="61">
        <v>354.13</v>
      </c>
      <c r="N322" s="34">
        <v>324.62</v>
      </c>
      <c r="O322" s="35" t="s">
        <v>942</v>
      </c>
      <c r="P322" s="36"/>
      <c r="Q322" s="37"/>
      <c r="R322" s="38"/>
      <c r="S322" s="39"/>
      <c r="T322" s="39"/>
      <c r="U322" s="39"/>
      <c r="V322" s="40">
        <v>6</v>
      </c>
      <c r="W322" s="41">
        <f t="shared" si="50"/>
        <v>72</v>
      </c>
      <c r="X322" s="41">
        <v>0</v>
      </c>
      <c r="Y322" s="41">
        <f t="shared" si="51"/>
        <v>6</v>
      </c>
      <c r="Z322" s="41">
        <f t="shared" si="52"/>
        <v>12</v>
      </c>
      <c r="AA322" s="41">
        <f t="shared" si="53"/>
        <v>66</v>
      </c>
      <c r="AB322" s="42">
        <f t="shared" si="54"/>
        <v>4.9184848484848489</v>
      </c>
      <c r="AC322" s="42">
        <v>59.02181818181819</v>
      </c>
      <c r="AD322" s="43">
        <v>88.531818181818181</v>
      </c>
      <c r="AE322" s="42">
        <f t="shared" si="55"/>
        <v>265.59818181818184</v>
      </c>
      <c r="AF322" s="44">
        <v>147.55363636363637</v>
      </c>
      <c r="AG322" s="41">
        <v>0</v>
      </c>
      <c r="AH322" s="44">
        <v>0</v>
      </c>
      <c r="AI322" s="44">
        <f t="shared" si="56"/>
        <v>59.02181818181819</v>
      </c>
      <c r="AJ322" s="44">
        <f t="shared" si="57"/>
        <v>147.55363636363637</v>
      </c>
      <c r="AK322" s="44">
        <f t="shared" si="49"/>
        <v>206.57636363636362</v>
      </c>
      <c r="AL322" s="41" t="str">
        <f t="shared" si="58"/>
        <v/>
      </c>
      <c r="AM322" s="45" t="s">
        <v>944</v>
      </c>
      <c r="AN322" s="46">
        <f t="shared" si="59"/>
        <v>0</v>
      </c>
      <c r="AO322" s="47" t="s">
        <v>703</v>
      </c>
      <c r="AP322" s="47">
        <v>6</v>
      </c>
      <c r="AQ322" s="48">
        <f t="shared" si="60"/>
        <v>2018</v>
      </c>
      <c r="AR322" s="47"/>
      <c r="AS322" s="47"/>
      <c r="AT322" s="47"/>
    </row>
    <row r="323" spans="1:46" ht="15" customHeight="1" x14ac:dyDescent="0.25">
      <c r="A323" s="10"/>
      <c r="B323" s="26">
        <v>323</v>
      </c>
      <c r="C323" s="27" t="s">
        <v>706</v>
      </c>
      <c r="D323" s="28" t="s">
        <v>710</v>
      </c>
      <c r="E323" s="29" t="s">
        <v>512</v>
      </c>
      <c r="F323" s="27" t="s">
        <v>513</v>
      </c>
      <c r="G323" s="30">
        <v>43281</v>
      </c>
      <c r="H323" s="62"/>
      <c r="I323" s="32">
        <v>212.48</v>
      </c>
      <c r="J323" s="32"/>
      <c r="K323" s="32"/>
      <c r="L323" s="32"/>
      <c r="M323" s="61">
        <v>212.48</v>
      </c>
      <c r="N323" s="34">
        <v>194.77499999999998</v>
      </c>
      <c r="O323" s="35" t="s">
        <v>942</v>
      </c>
      <c r="P323" s="36"/>
      <c r="Q323" s="37"/>
      <c r="R323" s="38"/>
      <c r="S323" s="39"/>
      <c r="T323" s="39"/>
      <c r="U323" s="39"/>
      <c r="V323" s="40">
        <v>6</v>
      </c>
      <c r="W323" s="41">
        <f t="shared" si="50"/>
        <v>72</v>
      </c>
      <c r="X323" s="41">
        <v>0</v>
      </c>
      <c r="Y323" s="41">
        <f t="shared" si="51"/>
        <v>6</v>
      </c>
      <c r="Z323" s="41">
        <f t="shared" si="52"/>
        <v>12</v>
      </c>
      <c r="AA323" s="41">
        <f t="shared" si="53"/>
        <v>66</v>
      </c>
      <c r="AB323" s="42">
        <f t="shared" si="54"/>
        <v>2.9511363636363632</v>
      </c>
      <c r="AC323" s="42">
        <v>35.413636363636357</v>
      </c>
      <c r="AD323" s="43">
        <v>53.118636363636369</v>
      </c>
      <c r="AE323" s="42">
        <f t="shared" si="55"/>
        <v>159.36136363636362</v>
      </c>
      <c r="AF323" s="44">
        <v>88.532272727272726</v>
      </c>
      <c r="AG323" s="41">
        <v>0</v>
      </c>
      <c r="AH323" s="44">
        <v>0</v>
      </c>
      <c r="AI323" s="44">
        <f t="shared" si="56"/>
        <v>35.413636363636357</v>
      </c>
      <c r="AJ323" s="44">
        <f t="shared" si="57"/>
        <v>88.532272727272726</v>
      </c>
      <c r="AK323" s="44">
        <f t="shared" si="49"/>
        <v>123.94772727272726</v>
      </c>
      <c r="AL323" s="41" t="str">
        <f t="shared" si="58"/>
        <v/>
      </c>
      <c r="AM323" s="45" t="s">
        <v>944</v>
      </c>
      <c r="AN323" s="46">
        <f t="shared" si="59"/>
        <v>0</v>
      </c>
      <c r="AO323" s="47" t="s">
        <v>703</v>
      </c>
      <c r="AP323" s="47">
        <v>6</v>
      </c>
      <c r="AQ323" s="48">
        <f t="shared" si="60"/>
        <v>2018</v>
      </c>
      <c r="AR323" s="47"/>
      <c r="AS323" s="47"/>
      <c r="AT323" s="47"/>
    </row>
    <row r="324" spans="1:46" ht="15" customHeight="1" x14ac:dyDescent="0.25">
      <c r="A324" s="10"/>
      <c r="B324" s="26">
        <v>324</v>
      </c>
      <c r="C324" s="27" t="s">
        <v>704</v>
      </c>
      <c r="D324" s="28" t="s">
        <v>711</v>
      </c>
      <c r="E324" s="29" t="s">
        <v>512</v>
      </c>
      <c r="F324" s="27" t="s">
        <v>513</v>
      </c>
      <c r="G324" s="30">
        <v>43465</v>
      </c>
      <c r="H324" s="62"/>
      <c r="I324" s="32">
        <v>71.7</v>
      </c>
      <c r="J324" s="32"/>
      <c r="K324" s="32"/>
      <c r="L324" s="32"/>
      <c r="M324" s="61">
        <v>71.7</v>
      </c>
      <c r="N324" s="34">
        <v>71.7</v>
      </c>
      <c r="O324" s="35" t="s">
        <v>942</v>
      </c>
      <c r="P324" s="36"/>
      <c r="Q324" s="37"/>
      <c r="R324" s="38"/>
      <c r="S324" s="39"/>
      <c r="T324" s="39"/>
      <c r="U324" s="39"/>
      <c r="V324" s="40">
        <v>6</v>
      </c>
      <c r="W324" s="41">
        <f t="shared" si="50"/>
        <v>72</v>
      </c>
      <c r="X324" s="41">
        <v>0</v>
      </c>
      <c r="Y324" s="41">
        <f t="shared" si="51"/>
        <v>0</v>
      </c>
      <c r="Z324" s="41">
        <f t="shared" si="52"/>
        <v>12</v>
      </c>
      <c r="AA324" s="41">
        <f t="shared" si="53"/>
        <v>72</v>
      </c>
      <c r="AB324" s="42">
        <f t="shared" si="54"/>
        <v>0.99583333333333335</v>
      </c>
      <c r="AC324" s="42">
        <v>11.95</v>
      </c>
      <c r="AD324" s="43">
        <v>11.95</v>
      </c>
      <c r="AE324" s="42">
        <f t="shared" si="55"/>
        <v>59.75</v>
      </c>
      <c r="AF324" s="44">
        <v>23.9</v>
      </c>
      <c r="AG324" s="41">
        <v>0</v>
      </c>
      <c r="AH324" s="44">
        <v>0</v>
      </c>
      <c r="AI324" s="44">
        <f t="shared" si="56"/>
        <v>11.95</v>
      </c>
      <c r="AJ324" s="44">
        <f t="shared" si="57"/>
        <v>23.9</v>
      </c>
      <c r="AK324" s="44">
        <f t="shared" ref="AK324:AK387" si="61">M324-AJ324</f>
        <v>47.800000000000004</v>
      </c>
      <c r="AL324" s="41" t="str">
        <f t="shared" si="58"/>
        <v/>
      </c>
      <c r="AM324" s="45" t="s">
        <v>944</v>
      </c>
      <c r="AN324" s="46">
        <f t="shared" si="59"/>
        <v>0</v>
      </c>
      <c r="AO324" s="47" t="s">
        <v>703</v>
      </c>
      <c r="AP324" s="47">
        <v>6</v>
      </c>
      <c r="AQ324" s="48">
        <f t="shared" si="60"/>
        <v>2018</v>
      </c>
      <c r="AR324" s="47"/>
      <c r="AS324" s="47"/>
      <c r="AT324" s="47"/>
    </row>
    <row r="325" spans="1:46" ht="15" customHeight="1" x14ac:dyDescent="0.25">
      <c r="A325" s="10"/>
      <c r="B325" s="26">
        <v>325</v>
      </c>
      <c r="C325" s="27" t="s">
        <v>706</v>
      </c>
      <c r="D325" s="28" t="s">
        <v>712</v>
      </c>
      <c r="E325" s="29" t="s">
        <v>512</v>
      </c>
      <c r="F325" s="27" t="s">
        <v>513</v>
      </c>
      <c r="G325" s="30">
        <v>43465</v>
      </c>
      <c r="H325" s="62"/>
      <c r="I325" s="32">
        <v>179.25</v>
      </c>
      <c r="J325" s="32"/>
      <c r="K325" s="32"/>
      <c r="L325" s="32"/>
      <c r="M325" s="61">
        <v>179.25</v>
      </c>
      <c r="N325" s="34">
        <v>179.25</v>
      </c>
      <c r="O325" s="35" t="s">
        <v>942</v>
      </c>
      <c r="P325" s="36"/>
      <c r="Q325" s="37"/>
      <c r="R325" s="38"/>
      <c r="S325" s="39"/>
      <c r="T325" s="39"/>
      <c r="U325" s="39"/>
      <c r="V325" s="40">
        <v>6</v>
      </c>
      <c r="W325" s="41">
        <f t="shared" ref="W325:W388" si="62">V325*12</f>
        <v>72</v>
      </c>
      <c r="X325" s="41">
        <v>0</v>
      </c>
      <c r="Y325" s="41">
        <f t="shared" ref="Y325:Y388" si="63">IF(OR(ISBLANK(C325),YEAR(G325)&gt;=2019),0,DATEDIF(G325,$N$2,"M"))</f>
        <v>0</v>
      </c>
      <c r="Z325" s="41">
        <f t="shared" ref="Z325:Z388" si="64">IF(YEAR(G325)&gt;=2019,0,IF(AA325&lt;=0,0,IF(X325&lt;&gt;0,MIN(X325,AA325),MIN(12,AA325))))</f>
        <v>12</v>
      </c>
      <c r="AA325" s="41">
        <f t="shared" ref="AA325:AA388" si="65">W325-Y325</f>
        <v>72</v>
      </c>
      <c r="AB325" s="42">
        <f t="shared" ref="AB325:AB388" si="66">+IF(AA325&lt;=0,0,N325/AA325)</f>
        <v>2.4895833333333335</v>
      </c>
      <c r="AC325" s="42">
        <v>29.875</v>
      </c>
      <c r="AD325" s="43">
        <v>29.875</v>
      </c>
      <c r="AE325" s="42">
        <f t="shared" ref="AE325:AE388" si="67">IF(YEAR(G325)&gt;=2019,0,M325-AD325)</f>
        <v>149.375</v>
      </c>
      <c r="AF325" s="44">
        <v>59.75</v>
      </c>
      <c r="AG325" s="41">
        <v>0</v>
      </c>
      <c r="AH325" s="44">
        <v>0</v>
      </c>
      <c r="AI325" s="44">
        <f t="shared" ref="AI325:AI388" si="68">+AC325+AH325</f>
        <v>29.875</v>
      </c>
      <c r="AJ325" s="44">
        <f t="shared" ref="AJ325:AJ388" si="69">IF(ISBLANK(H325),(AF325+IF(YEAR(G325)&gt;=2019,M325/W325*AG325,0)),M325)</f>
        <v>59.75</v>
      </c>
      <c r="AK325" s="44">
        <f t="shared" si="61"/>
        <v>119.5</v>
      </c>
      <c r="AL325" s="41" t="str">
        <f t="shared" ref="AL325:AL388" si="70">IF(H325&lt;&gt;0,"Nurašytas",IF(O325="X","Nesuderintas",IF(AK325&lt;=0,"Nusidėvėjęs","")))</f>
        <v/>
      </c>
      <c r="AM325" s="45" t="s">
        <v>944</v>
      </c>
      <c r="AN325" s="46">
        <f t="shared" ref="AN325:AN388" si="71">I325-J325-K325-L325-M325</f>
        <v>0</v>
      </c>
      <c r="AO325" s="47" t="s">
        <v>703</v>
      </c>
      <c r="AP325" s="47">
        <v>6</v>
      </c>
      <c r="AQ325" s="48">
        <f t="shared" si="60"/>
        <v>2018</v>
      </c>
      <c r="AR325" s="47"/>
      <c r="AS325" s="47"/>
      <c r="AT325" s="47"/>
    </row>
    <row r="326" spans="1:46" ht="15" customHeight="1" x14ac:dyDescent="0.25">
      <c r="A326" s="10"/>
      <c r="B326" s="26">
        <v>326</v>
      </c>
      <c r="C326" s="27" t="s">
        <v>713</v>
      </c>
      <c r="D326" s="28" t="s">
        <v>714</v>
      </c>
      <c r="E326" s="29" t="s">
        <v>512</v>
      </c>
      <c r="F326" s="27" t="s">
        <v>513</v>
      </c>
      <c r="G326" s="30">
        <v>43465</v>
      </c>
      <c r="H326" s="62"/>
      <c r="I326" s="32">
        <v>108</v>
      </c>
      <c r="J326" s="32"/>
      <c r="K326" s="32"/>
      <c r="L326" s="32"/>
      <c r="M326" s="61">
        <v>108</v>
      </c>
      <c r="N326" s="34">
        <v>108</v>
      </c>
      <c r="O326" s="35" t="s">
        <v>942</v>
      </c>
      <c r="P326" s="36"/>
      <c r="Q326" s="37"/>
      <c r="R326" s="38"/>
      <c r="S326" s="39"/>
      <c r="T326" s="39"/>
      <c r="U326" s="39"/>
      <c r="V326" s="40">
        <v>6</v>
      </c>
      <c r="W326" s="41">
        <f t="shared" si="62"/>
        <v>72</v>
      </c>
      <c r="X326" s="41">
        <v>0</v>
      </c>
      <c r="Y326" s="41">
        <f t="shared" si="63"/>
        <v>0</v>
      </c>
      <c r="Z326" s="41">
        <f t="shared" si="64"/>
        <v>12</v>
      </c>
      <c r="AA326" s="41">
        <f t="shared" si="65"/>
        <v>72</v>
      </c>
      <c r="AB326" s="42">
        <f t="shared" si="66"/>
        <v>1.5</v>
      </c>
      <c r="AC326" s="42">
        <v>18</v>
      </c>
      <c r="AD326" s="43">
        <v>18</v>
      </c>
      <c r="AE326" s="42">
        <f t="shared" si="67"/>
        <v>90</v>
      </c>
      <c r="AF326" s="44">
        <v>36</v>
      </c>
      <c r="AG326" s="41">
        <v>0</v>
      </c>
      <c r="AH326" s="44">
        <v>0</v>
      </c>
      <c r="AI326" s="44">
        <f t="shared" si="68"/>
        <v>18</v>
      </c>
      <c r="AJ326" s="44">
        <f t="shared" si="69"/>
        <v>36</v>
      </c>
      <c r="AK326" s="44">
        <f t="shared" si="61"/>
        <v>72</v>
      </c>
      <c r="AL326" s="41" t="str">
        <f t="shared" si="70"/>
        <v/>
      </c>
      <c r="AM326" s="45" t="s">
        <v>944</v>
      </c>
      <c r="AN326" s="46">
        <f t="shared" si="71"/>
        <v>0</v>
      </c>
      <c r="AO326" s="47" t="s">
        <v>715</v>
      </c>
      <c r="AP326" s="47">
        <v>6</v>
      </c>
      <c r="AQ326" s="48">
        <f t="shared" si="60"/>
        <v>2018</v>
      </c>
      <c r="AR326" s="47"/>
      <c r="AS326" s="47"/>
      <c r="AT326" s="47"/>
    </row>
    <row r="327" spans="1:46" ht="15" customHeight="1" x14ac:dyDescent="0.25">
      <c r="A327" s="10"/>
      <c r="B327" s="26">
        <v>327</v>
      </c>
      <c r="C327" s="27" t="s">
        <v>716</v>
      </c>
      <c r="D327" s="28" t="s">
        <v>717</v>
      </c>
      <c r="E327" s="29" t="s">
        <v>512</v>
      </c>
      <c r="F327" s="27" t="s">
        <v>513</v>
      </c>
      <c r="G327" s="30">
        <v>43465</v>
      </c>
      <c r="H327" s="62"/>
      <c r="I327" s="32">
        <v>90</v>
      </c>
      <c r="J327" s="32"/>
      <c r="K327" s="32"/>
      <c r="L327" s="32"/>
      <c r="M327" s="61">
        <v>90</v>
      </c>
      <c r="N327" s="34">
        <v>90</v>
      </c>
      <c r="O327" s="35" t="s">
        <v>942</v>
      </c>
      <c r="P327" s="36"/>
      <c r="Q327" s="37"/>
      <c r="R327" s="38"/>
      <c r="S327" s="39"/>
      <c r="T327" s="39"/>
      <c r="U327" s="39"/>
      <c r="V327" s="40">
        <v>6</v>
      </c>
      <c r="W327" s="41">
        <f t="shared" si="62"/>
        <v>72</v>
      </c>
      <c r="X327" s="41">
        <v>0</v>
      </c>
      <c r="Y327" s="41">
        <f t="shared" si="63"/>
        <v>0</v>
      </c>
      <c r="Z327" s="41">
        <f t="shared" si="64"/>
        <v>12</v>
      </c>
      <c r="AA327" s="41">
        <f t="shared" si="65"/>
        <v>72</v>
      </c>
      <c r="AB327" s="42">
        <f t="shared" si="66"/>
        <v>1.25</v>
      </c>
      <c r="AC327" s="42">
        <v>15</v>
      </c>
      <c r="AD327" s="43">
        <v>15</v>
      </c>
      <c r="AE327" s="42">
        <f t="shared" si="67"/>
        <v>75</v>
      </c>
      <c r="AF327" s="44">
        <v>30</v>
      </c>
      <c r="AG327" s="41">
        <v>0</v>
      </c>
      <c r="AH327" s="44">
        <v>0</v>
      </c>
      <c r="AI327" s="44">
        <f t="shared" si="68"/>
        <v>15</v>
      </c>
      <c r="AJ327" s="44">
        <f t="shared" si="69"/>
        <v>30</v>
      </c>
      <c r="AK327" s="44">
        <f t="shared" si="61"/>
        <v>60</v>
      </c>
      <c r="AL327" s="41" t="str">
        <f t="shared" si="70"/>
        <v/>
      </c>
      <c r="AM327" s="45" t="s">
        <v>944</v>
      </c>
      <c r="AN327" s="46">
        <f t="shared" si="71"/>
        <v>0</v>
      </c>
      <c r="AO327" s="47" t="s">
        <v>715</v>
      </c>
      <c r="AP327" s="47">
        <v>6</v>
      </c>
      <c r="AQ327" s="48">
        <f t="shared" si="60"/>
        <v>2018</v>
      </c>
      <c r="AR327" s="47"/>
      <c r="AS327" s="47"/>
      <c r="AT327" s="47"/>
    </row>
    <row r="328" spans="1:46" ht="15" customHeight="1" x14ac:dyDescent="0.25">
      <c r="A328" s="10"/>
      <c r="B328" s="26">
        <v>328</v>
      </c>
      <c r="C328" s="27" t="s">
        <v>718</v>
      </c>
      <c r="D328" s="28" t="s">
        <v>719</v>
      </c>
      <c r="E328" s="29" t="s">
        <v>512</v>
      </c>
      <c r="F328" s="27" t="s">
        <v>513</v>
      </c>
      <c r="G328" s="30">
        <v>43465</v>
      </c>
      <c r="H328" s="62"/>
      <c r="I328" s="32">
        <v>30</v>
      </c>
      <c r="J328" s="32"/>
      <c r="K328" s="32"/>
      <c r="L328" s="32"/>
      <c r="M328" s="61">
        <v>30</v>
      </c>
      <c r="N328" s="34">
        <v>30</v>
      </c>
      <c r="O328" s="35" t="s">
        <v>942</v>
      </c>
      <c r="P328" s="36"/>
      <c r="Q328" s="37"/>
      <c r="R328" s="38"/>
      <c r="S328" s="39"/>
      <c r="T328" s="39"/>
      <c r="U328" s="39"/>
      <c r="V328" s="40">
        <v>6</v>
      </c>
      <c r="W328" s="41">
        <f t="shared" si="62"/>
        <v>72</v>
      </c>
      <c r="X328" s="41">
        <v>0</v>
      </c>
      <c r="Y328" s="41">
        <f t="shared" si="63"/>
        <v>0</v>
      </c>
      <c r="Z328" s="41">
        <f t="shared" si="64"/>
        <v>12</v>
      </c>
      <c r="AA328" s="41">
        <f t="shared" si="65"/>
        <v>72</v>
      </c>
      <c r="AB328" s="42">
        <f t="shared" si="66"/>
        <v>0.41666666666666669</v>
      </c>
      <c r="AC328" s="42">
        <v>5</v>
      </c>
      <c r="AD328" s="43">
        <v>5</v>
      </c>
      <c r="AE328" s="42">
        <f t="shared" si="67"/>
        <v>25</v>
      </c>
      <c r="AF328" s="44">
        <v>10</v>
      </c>
      <c r="AG328" s="41">
        <v>0</v>
      </c>
      <c r="AH328" s="44">
        <v>0</v>
      </c>
      <c r="AI328" s="44">
        <f t="shared" si="68"/>
        <v>5</v>
      </c>
      <c r="AJ328" s="44">
        <f t="shared" si="69"/>
        <v>10</v>
      </c>
      <c r="AK328" s="44">
        <f t="shared" si="61"/>
        <v>20</v>
      </c>
      <c r="AL328" s="41" t="str">
        <f t="shared" si="70"/>
        <v/>
      </c>
      <c r="AM328" s="45" t="s">
        <v>944</v>
      </c>
      <c r="AN328" s="46">
        <f t="shared" si="71"/>
        <v>0</v>
      </c>
      <c r="AO328" s="47" t="s">
        <v>715</v>
      </c>
      <c r="AP328" s="47">
        <v>6</v>
      </c>
      <c r="AQ328" s="48">
        <f t="shared" si="60"/>
        <v>2018</v>
      </c>
      <c r="AR328" s="47"/>
      <c r="AS328" s="47"/>
      <c r="AT328" s="47"/>
    </row>
    <row r="329" spans="1:46" ht="15" customHeight="1" x14ac:dyDescent="0.25">
      <c r="A329" s="10"/>
      <c r="B329" s="26">
        <v>329</v>
      </c>
      <c r="C329" s="27" t="s">
        <v>720</v>
      </c>
      <c r="D329" s="28" t="s">
        <v>721</v>
      </c>
      <c r="E329" s="29" t="s">
        <v>512</v>
      </c>
      <c r="F329" s="27" t="s">
        <v>513</v>
      </c>
      <c r="G329" s="30">
        <v>43465</v>
      </c>
      <c r="H329" s="62"/>
      <c r="I329" s="32">
        <v>66.569999999999993</v>
      </c>
      <c r="J329" s="32"/>
      <c r="K329" s="32"/>
      <c r="L329" s="32"/>
      <c r="M329" s="61">
        <v>66.569999999999993</v>
      </c>
      <c r="N329" s="34">
        <v>66.569999999999993</v>
      </c>
      <c r="O329" s="35" t="s">
        <v>942</v>
      </c>
      <c r="P329" s="36"/>
      <c r="Q329" s="37"/>
      <c r="R329" s="38"/>
      <c r="S329" s="39"/>
      <c r="T329" s="39"/>
      <c r="U329" s="39"/>
      <c r="V329" s="40">
        <v>6</v>
      </c>
      <c r="W329" s="41">
        <f t="shared" si="62"/>
        <v>72</v>
      </c>
      <c r="X329" s="41">
        <v>0</v>
      </c>
      <c r="Y329" s="41">
        <f t="shared" si="63"/>
        <v>0</v>
      </c>
      <c r="Z329" s="41">
        <f t="shared" si="64"/>
        <v>12</v>
      </c>
      <c r="AA329" s="41">
        <f t="shared" si="65"/>
        <v>72</v>
      </c>
      <c r="AB329" s="42">
        <f t="shared" si="66"/>
        <v>0.9245833333333332</v>
      </c>
      <c r="AC329" s="42">
        <v>11.094999999999999</v>
      </c>
      <c r="AD329" s="43">
        <v>11.094999999999999</v>
      </c>
      <c r="AE329" s="42">
        <f t="shared" si="67"/>
        <v>55.474999999999994</v>
      </c>
      <c r="AF329" s="44">
        <v>22.189999999999998</v>
      </c>
      <c r="AG329" s="41">
        <v>0</v>
      </c>
      <c r="AH329" s="44">
        <v>0</v>
      </c>
      <c r="AI329" s="44">
        <f t="shared" si="68"/>
        <v>11.094999999999999</v>
      </c>
      <c r="AJ329" s="44">
        <f t="shared" si="69"/>
        <v>22.189999999999998</v>
      </c>
      <c r="AK329" s="44">
        <f t="shared" si="61"/>
        <v>44.379999999999995</v>
      </c>
      <c r="AL329" s="41" t="str">
        <f t="shared" si="70"/>
        <v/>
      </c>
      <c r="AM329" s="45" t="s">
        <v>944</v>
      </c>
      <c r="AN329" s="46">
        <f t="shared" si="71"/>
        <v>0</v>
      </c>
      <c r="AO329" s="47" t="s">
        <v>715</v>
      </c>
      <c r="AP329" s="47">
        <v>6</v>
      </c>
      <c r="AQ329" s="48">
        <f t="shared" si="60"/>
        <v>2018</v>
      </c>
      <c r="AR329" s="47"/>
      <c r="AS329" s="47"/>
      <c r="AT329" s="47"/>
    </row>
    <row r="330" spans="1:46" ht="15" customHeight="1" x14ac:dyDescent="0.25">
      <c r="A330" s="10"/>
      <c r="B330" s="26">
        <v>330</v>
      </c>
      <c r="C330" s="27" t="s">
        <v>544</v>
      </c>
      <c r="D330" s="28" t="s">
        <v>722</v>
      </c>
      <c r="E330" s="29" t="s">
        <v>128</v>
      </c>
      <c r="F330" s="27" t="s">
        <v>73</v>
      </c>
      <c r="G330" s="30">
        <v>43193</v>
      </c>
      <c r="H330" s="62"/>
      <c r="I330" s="32">
        <v>925.25</v>
      </c>
      <c r="J330" s="32">
        <v>925.25</v>
      </c>
      <c r="K330" s="32"/>
      <c r="L330" s="32"/>
      <c r="M330" s="61"/>
      <c r="N330" s="34"/>
      <c r="O330" s="35" t="s">
        <v>942</v>
      </c>
      <c r="P330" s="36"/>
      <c r="Q330" s="37"/>
      <c r="R330" s="38"/>
      <c r="S330" s="39"/>
      <c r="T330" s="39"/>
      <c r="U330" s="39"/>
      <c r="V330" s="40">
        <v>6</v>
      </c>
      <c r="W330" s="41">
        <f t="shared" si="62"/>
        <v>72</v>
      </c>
      <c r="X330" s="41">
        <v>0</v>
      </c>
      <c r="Y330" s="41">
        <f t="shared" si="63"/>
        <v>8</v>
      </c>
      <c r="Z330" s="41">
        <f t="shared" si="64"/>
        <v>12</v>
      </c>
      <c r="AA330" s="41">
        <f t="shared" si="65"/>
        <v>64</v>
      </c>
      <c r="AB330" s="42">
        <f t="shared" si="66"/>
        <v>0</v>
      </c>
      <c r="AC330" s="42">
        <v>0</v>
      </c>
      <c r="AD330" s="43">
        <v>0</v>
      </c>
      <c r="AE330" s="42">
        <f t="shared" si="67"/>
        <v>0</v>
      </c>
      <c r="AF330" s="44">
        <v>0</v>
      </c>
      <c r="AG330" s="41">
        <v>0</v>
      </c>
      <c r="AH330" s="44">
        <v>0</v>
      </c>
      <c r="AI330" s="44">
        <f t="shared" si="68"/>
        <v>0</v>
      </c>
      <c r="AJ330" s="44">
        <f t="shared" si="69"/>
        <v>0</v>
      </c>
      <c r="AK330" s="44">
        <f t="shared" si="61"/>
        <v>0</v>
      </c>
      <c r="AL330" s="41" t="str">
        <f t="shared" si="70"/>
        <v>Nusidėvėjęs</v>
      </c>
      <c r="AM330" s="45" t="s">
        <v>943</v>
      </c>
      <c r="AN330" s="46">
        <f t="shared" si="71"/>
        <v>0</v>
      </c>
      <c r="AO330" s="47" t="s">
        <v>94</v>
      </c>
      <c r="AP330" s="47">
        <v>5</v>
      </c>
      <c r="AQ330" s="48">
        <f t="shared" si="60"/>
        <v>2018</v>
      </c>
      <c r="AR330" s="47"/>
      <c r="AS330" s="47"/>
      <c r="AT330" s="47"/>
    </row>
    <row r="331" spans="1:46" ht="15" customHeight="1" x14ac:dyDescent="0.25">
      <c r="A331" s="10"/>
      <c r="B331" s="26">
        <v>331</v>
      </c>
      <c r="C331" s="27" t="s">
        <v>723</v>
      </c>
      <c r="D331" s="28" t="s">
        <v>724</v>
      </c>
      <c r="E331" s="29" t="s">
        <v>128</v>
      </c>
      <c r="F331" s="27" t="s">
        <v>73</v>
      </c>
      <c r="G331" s="30">
        <v>43438</v>
      </c>
      <c r="H331" s="62"/>
      <c r="I331" s="32">
        <v>645</v>
      </c>
      <c r="J331" s="32">
        <v>645</v>
      </c>
      <c r="K331" s="32"/>
      <c r="L331" s="32"/>
      <c r="M331" s="61"/>
      <c r="N331" s="34">
        <v>0</v>
      </c>
      <c r="O331" s="35" t="s">
        <v>942</v>
      </c>
      <c r="P331" s="36"/>
      <c r="Q331" s="37"/>
      <c r="R331" s="38"/>
      <c r="S331" s="39"/>
      <c r="T331" s="39"/>
      <c r="U331" s="39"/>
      <c r="V331" s="40">
        <v>6</v>
      </c>
      <c r="W331" s="41">
        <f t="shared" si="62"/>
        <v>72</v>
      </c>
      <c r="X331" s="41">
        <v>0</v>
      </c>
      <c r="Y331" s="41">
        <f t="shared" si="63"/>
        <v>0</v>
      </c>
      <c r="Z331" s="41">
        <f t="shared" si="64"/>
        <v>12</v>
      </c>
      <c r="AA331" s="41">
        <f t="shared" si="65"/>
        <v>72</v>
      </c>
      <c r="AB331" s="42">
        <f t="shared" si="66"/>
        <v>0</v>
      </c>
      <c r="AC331" s="42">
        <v>0</v>
      </c>
      <c r="AD331" s="43">
        <v>0</v>
      </c>
      <c r="AE331" s="42">
        <f t="shared" si="67"/>
        <v>0</v>
      </c>
      <c r="AF331" s="44">
        <v>0</v>
      </c>
      <c r="AG331" s="41">
        <v>0</v>
      </c>
      <c r="AH331" s="44">
        <v>0</v>
      </c>
      <c r="AI331" s="44">
        <f t="shared" si="68"/>
        <v>0</v>
      </c>
      <c r="AJ331" s="44">
        <f t="shared" si="69"/>
        <v>0</v>
      </c>
      <c r="AK331" s="44">
        <f t="shared" si="61"/>
        <v>0</v>
      </c>
      <c r="AL331" s="41" t="str">
        <f t="shared" si="70"/>
        <v>Nusidėvėjęs</v>
      </c>
      <c r="AM331" s="45" t="s">
        <v>943</v>
      </c>
      <c r="AN331" s="46">
        <f t="shared" si="71"/>
        <v>0</v>
      </c>
      <c r="AO331" s="47" t="s">
        <v>94</v>
      </c>
      <c r="AP331" s="47">
        <v>5</v>
      </c>
      <c r="AQ331" s="48">
        <f t="shared" si="60"/>
        <v>2018</v>
      </c>
      <c r="AR331" s="47"/>
      <c r="AS331" s="47"/>
      <c r="AT331" s="47"/>
    </row>
    <row r="332" spans="1:46" ht="15" customHeight="1" x14ac:dyDescent="0.25">
      <c r="A332" s="10"/>
      <c r="B332" s="26">
        <v>332</v>
      </c>
      <c r="C332" s="27" t="s">
        <v>704</v>
      </c>
      <c r="D332" s="28" t="s">
        <v>725</v>
      </c>
      <c r="E332" s="29" t="s">
        <v>512</v>
      </c>
      <c r="F332" s="27" t="s">
        <v>513</v>
      </c>
      <c r="G332" s="30">
        <v>43312</v>
      </c>
      <c r="H332" s="62"/>
      <c r="I332" s="32">
        <v>14.17</v>
      </c>
      <c r="J332" s="32"/>
      <c r="K332" s="32"/>
      <c r="L332" s="32"/>
      <c r="M332" s="61">
        <v>14.17</v>
      </c>
      <c r="N332" s="34">
        <v>13.186666666666667</v>
      </c>
      <c r="O332" s="35" t="s">
        <v>942</v>
      </c>
      <c r="P332" s="36"/>
      <c r="Q332" s="37"/>
      <c r="R332" s="38"/>
      <c r="S332" s="39"/>
      <c r="T332" s="39"/>
      <c r="U332" s="39"/>
      <c r="V332" s="40">
        <v>6</v>
      </c>
      <c r="W332" s="41">
        <f t="shared" si="62"/>
        <v>72</v>
      </c>
      <c r="X332" s="41">
        <v>0</v>
      </c>
      <c r="Y332" s="41">
        <f t="shared" si="63"/>
        <v>5</v>
      </c>
      <c r="Z332" s="41">
        <f t="shared" si="64"/>
        <v>12</v>
      </c>
      <c r="AA332" s="41">
        <f t="shared" si="65"/>
        <v>67</v>
      </c>
      <c r="AB332" s="42">
        <f t="shared" si="66"/>
        <v>0.19681592039800996</v>
      </c>
      <c r="AC332" s="42">
        <v>2.3617910447761195</v>
      </c>
      <c r="AD332" s="43">
        <v>3.345124378109452</v>
      </c>
      <c r="AE332" s="42">
        <f t="shared" si="67"/>
        <v>10.824875621890548</v>
      </c>
      <c r="AF332" s="44">
        <v>5.7069154228855714</v>
      </c>
      <c r="AG332" s="41">
        <v>0</v>
      </c>
      <c r="AH332" s="44">
        <v>0</v>
      </c>
      <c r="AI332" s="44">
        <f t="shared" si="68"/>
        <v>2.3617910447761195</v>
      </c>
      <c r="AJ332" s="44">
        <f t="shared" si="69"/>
        <v>5.7069154228855714</v>
      </c>
      <c r="AK332" s="44">
        <f t="shared" si="61"/>
        <v>8.4630845771144294</v>
      </c>
      <c r="AL332" s="41" t="str">
        <f t="shared" si="70"/>
        <v/>
      </c>
      <c r="AM332" s="45" t="s">
        <v>944</v>
      </c>
      <c r="AN332" s="46">
        <f t="shared" si="71"/>
        <v>0</v>
      </c>
      <c r="AO332" s="47" t="s">
        <v>715</v>
      </c>
      <c r="AP332" s="47">
        <v>6</v>
      </c>
      <c r="AQ332" s="48">
        <f t="shared" si="60"/>
        <v>2018</v>
      </c>
      <c r="AR332" s="47"/>
      <c r="AS332" s="47"/>
      <c r="AT332" s="47"/>
    </row>
    <row r="333" spans="1:46" ht="15" customHeight="1" x14ac:dyDescent="0.25">
      <c r="A333" s="10"/>
      <c r="B333" s="26">
        <v>333</v>
      </c>
      <c r="C333" s="27" t="s">
        <v>706</v>
      </c>
      <c r="D333" s="28" t="s">
        <v>726</v>
      </c>
      <c r="E333" s="29" t="s">
        <v>512</v>
      </c>
      <c r="F333" s="27" t="s">
        <v>513</v>
      </c>
      <c r="G333" s="30">
        <v>43312</v>
      </c>
      <c r="H333" s="62"/>
      <c r="I333" s="32">
        <v>35.409999999999997</v>
      </c>
      <c r="J333" s="32"/>
      <c r="K333" s="32"/>
      <c r="L333" s="32"/>
      <c r="M333" s="61">
        <v>35.409999999999997</v>
      </c>
      <c r="N333" s="34">
        <v>32.951666666666661</v>
      </c>
      <c r="O333" s="35" t="s">
        <v>942</v>
      </c>
      <c r="P333" s="36"/>
      <c r="Q333" s="37"/>
      <c r="R333" s="38"/>
      <c r="S333" s="39"/>
      <c r="T333" s="39"/>
      <c r="U333" s="39"/>
      <c r="V333" s="40">
        <v>6</v>
      </c>
      <c r="W333" s="41">
        <f t="shared" si="62"/>
        <v>72</v>
      </c>
      <c r="X333" s="41">
        <v>0</v>
      </c>
      <c r="Y333" s="41">
        <f t="shared" si="63"/>
        <v>5</v>
      </c>
      <c r="Z333" s="41">
        <f t="shared" si="64"/>
        <v>12</v>
      </c>
      <c r="AA333" s="41">
        <f t="shared" si="65"/>
        <v>67</v>
      </c>
      <c r="AB333" s="42">
        <f t="shared" si="66"/>
        <v>0.49181592039800986</v>
      </c>
      <c r="AC333" s="42">
        <v>5.9017910447761182</v>
      </c>
      <c r="AD333" s="43">
        <v>8.3601243781094539</v>
      </c>
      <c r="AE333" s="42">
        <f t="shared" si="67"/>
        <v>27.049875621890543</v>
      </c>
      <c r="AF333" s="44">
        <v>14.261915422885572</v>
      </c>
      <c r="AG333" s="41">
        <v>0</v>
      </c>
      <c r="AH333" s="44">
        <v>0</v>
      </c>
      <c r="AI333" s="44">
        <f t="shared" si="68"/>
        <v>5.9017910447761182</v>
      </c>
      <c r="AJ333" s="44">
        <f t="shared" si="69"/>
        <v>14.261915422885572</v>
      </c>
      <c r="AK333" s="44">
        <f t="shared" si="61"/>
        <v>21.148084577114425</v>
      </c>
      <c r="AL333" s="41" t="str">
        <f t="shared" si="70"/>
        <v/>
      </c>
      <c r="AM333" s="45" t="s">
        <v>944</v>
      </c>
      <c r="AN333" s="46">
        <f t="shared" si="71"/>
        <v>0</v>
      </c>
      <c r="AO333" s="47" t="s">
        <v>715</v>
      </c>
      <c r="AP333" s="47">
        <v>6</v>
      </c>
      <c r="AQ333" s="48">
        <f t="shared" si="60"/>
        <v>2018</v>
      </c>
      <c r="AR333" s="47"/>
      <c r="AS333" s="47"/>
      <c r="AT333" s="47"/>
    </row>
    <row r="334" spans="1:46" ht="15" customHeight="1" x14ac:dyDescent="0.25">
      <c r="A334" s="10"/>
      <c r="B334" s="26">
        <v>334</v>
      </c>
      <c r="C334" s="27" t="s">
        <v>718</v>
      </c>
      <c r="D334" s="28" t="s">
        <v>727</v>
      </c>
      <c r="E334" s="29" t="s">
        <v>512</v>
      </c>
      <c r="F334" s="27" t="s">
        <v>513</v>
      </c>
      <c r="G334" s="30">
        <v>43312</v>
      </c>
      <c r="H334" s="62"/>
      <c r="I334" s="32">
        <v>37.24</v>
      </c>
      <c r="J334" s="32"/>
      <c r="K334" s="32"/>
      <c r="L334" s="32"/>
      <c r="M334" s="61">
        <v>37.24</v>
      </c>
      <c r="N334" s="34">
        <v>34.652500000000003</v>
      </c>
      <c r="O334" s="35" t="s">
        <v>942</v>
      </c>
      <c r="P334" s="36"/>
      <c r="Q334" s="37"/>
      <c r="R334" s="38"/>
      <c r="S334" s="39"/>
      <c r="T334" s="39"/>
      <c r="U334" s="39"/>
      <c r="V334" s="40">
        <v>6</v>
      </c>
      <c r="W334" s="41">
        <f t="shared" si="62"/>
        <v>72</v>
      </c>
      <c r="X334" s="41">
        <v>0</v>
      </c>
      <c r="Y334" s="41">
        <f t="shared" si="63"/>
        <v>5</v>
      </c>
      <c r="Z334" s="41">
        <f t="shared" si="64"/>
        <v>12</v>
      </c>
      <c r="AA334" s="41">
        <f t="shared" si="65"/>
        <v>67</v>
      </c>
      <c r="AB334" s="42">
        <f t="shared" si="66"/>
        <v>0.51720149253731351</v>
      </c>
      <c r="AC334" s="42">
        <v>6.2064179104477617</v>
      </c>
      <c r="AD334" s="43">
        <v>8.7939179104477603</v>
      </c>
      <c r="AE334" s="42">
        <f t="shared" si="67"/>
        <v>28.446082089552242</v>
      </c>
      <c r="AF334" s="44">
        <v>15.000335820895522</v>
      </c>
      <c r="AG334" s="41">
        <v>0</v>
      </c>
      <c r="AH334" s="44">
        <v>0</v>
      </c>
      <c r="AI334" s="44">
        <f t="shared" si="68"/>
        <v>6.2064179104477617</v>
      </c>
      <c r="AJ334" s="44">
        <f t="shared" si="69"/>
        <v>15.000335820895522</v>
      </c>
      <c r="AK334" s="44">
        <f t="shared" si="61"/>
        <v>22.23966417910448</v>
      </c>
      <c r="AL334" s="41" t="str">
        <f t="shared" si="70"/>
        <v/>
      </c>
      <c r="AM334" s="45" t="s">
        <v>944</v>
      </c>
      <c r="AN334" s="46">
        <f t="shared" si="71"/>
        <v>0</v>
      </c>
      <c r="AO334" s="47" t="s">
        <v>715</v>
      </c>
      <c r="AP334" s="47">
        <v>6</v>
      </c>
      <c r="AQ334" s="48">
        <f t="shared" si="60"/>
        <v>2018</v>
      </c>
      <c r="AR334" s="47"/>
      <c r="AS334" s="47"/>
      <c r="AT334" s="47"/>
    </row>
    <row r="335" spans="1:46" ht="15" customHeight="1" x14ac:dyDescent="0.25">
      <c r="A335" s="10"/>
      <c r="B335" s="26">
        <v>335</v>
      </c>
      <c r="C335" s="27" t="s">
        <v>718</v>
      </c>
      <c r="D335" s="28" t="s">
        <v>728</v>
      </c>
      <c r="E335" s="29" t="s">
        <v>512</v>
      </c>
      <c r="F335" s="27" t="s">
        <v>513</v>
      </c>
      <c r="G335" s="30">
        <v>43312</v>
      </c>
      <c r="H335" s="62"/>
      <c r="I335" s="32">
        <v>28.97</v>
      </c>
      <c r="J335" s="32"/>
      <c r="K335" s="32"/>
      <c r="L335" s="32"/>
      <c r="M335" s="61">
        <v>28.97</v>
      </c>
      <c r="N335" s="34">
        <v>26.9575</v>
      </c>
      <c r="O335" s="35" t="s">
        <v>942</v>
      </c>
      <c r="P335" s="36"/>
      <c r="Q335" s="37"/>
      <c r="R335" s="38"/>
      <c r="S335" s="39"/>
      <c r="T335" s="39"/>
      <c r="U335" s="39"/>
      <c r="V335" s="40">
        <v>6</v>
      </c>
      <c r="W335" s="41">
        <f t="shared" si="62"/>
        <v>72</v>
      </c>
      <c r="X335" s="41">
        <v>0</v>
      </c>
      <c r="Y335" s="41">
        <f t="shared" si="63"/>
        <v>5</v>
      </c>
      <c r="Z335" s="41">
        <f t="shared" si="64"/>
        <v>12</v>
      </c>
      <c r="AA335" s="41">
        <f t="shared" si="65"/>
        <v>67</v>
      </c>
      <c r="AB335" s="42">
        <f t="shared" si="66"/>
        <v>0.40235074626865669</v>
      </c>
      <c r="AC335" s="42">
        <v>4.8282089552238805</v>
      </c>
      <c r="AD335" s="43">
        <v>6.8407089552238798</v>
      </c>
      <c r="AE335" s="42">
        <f t="shared" si="67"/>
        <v>22.129291044776117</v>
      </c>
      <c r="AF335" s="44">
        <v>11.66891791044776</v>
      </c>
      <c r="AG335" s="41">
        <v>0</v>
      </c>
      <c r="AH335" s="44">
        <v>0</v>
      </c>
      <c r="AI335" s="44">
        <f t="shared" si="68"/>
        <v>4.8282089552238805</v>
      </c>
      <c r="AJ335" s="44">
        <f t="shared" si="69"/>
        <v>11.66891791044776</v>
      </c>
      <c r="AK335" s="44">
        <f t="shared" si="61"/>
        <v>17.301082089552239</v>
      </c>
      <c r="AL335" s="41" t="str">
        <f t="shared" si="70"/>
        <v/>
      </c>
      <c r="AM335" s="45" t="s">
        <v>944</v>
      </c>
      <c r="AN335" s="46">
        <f t="shared" si="71"/>
        <v>0</v>
      </c>
      <c r="AO335" s="47" t="s">
        <v>715</v>
      </c>
      <c r="AP335" s="47">
        <v>6</v>
      </c>
      <c r="AQ335" s="48">
        <f t="shared" si="60"/>
        <v>2018</v>
      </c>
      <c r="AR335" s="47"/>
      <c r="AS335" s="47"/>
      <c r="AT335" s="47"/>
    </row>
    <row r="336" spans="1:46" ht="15" customHeight="1" x14ac:dyDescent="0.25">
      <c r="A336" s="10"/>
      <c r="B336" s="26">
        <v>336</v>
      </c>
      <c r="C336" s="27" t="s">
        <v>720</v>
      </c>
      <c r="D336" s="28" t="s">
        <v>729</v>
      </c>
      <c r="E336" s="29" t="s">
        <v>512</v>
      </c>
      <c r="F336" s="27" t="s">
        <v>513</v>
      </c>
      <c r="G336" s="30">
        <v>43312</v>
      </c>
      <c r="H336" s="62"/>
      <c r="I336" s="32">
        <v>57.64</v>
      </c>
      <c r="J336" s="32"/>
      <c r="K336" s="32"/>
      <c r="L336" s="32"/>
      <c r="M336" s="61">
        <v>57.64</v>
      </c>
      <c r="N336" s="34">
        <v>53.635833333333338</v>
      </c>
      <c r="O336" s="35" t="s">
        <v>942</v>
      </c>
      <c r="P336" s="36"/>
      <c r="Q336" s="37"/>
      <c r="R336" s="38"/>
      <c r="S336" s="39"/>
      <c r="T336" s="39"/>
      <c r="U336" s="39"/>
      <c r="V336" s="40">
        <v>6</v>
      </c>
      <c r="W336" s="41">
        <f t="shared" si="62"/>
        <v>72</v>
      </c>
      <c r="X336" s="41">
        <v>0</v>
      </c>
      <c r="Y336" s="41">
        <f t="shared" si="63"/>
        <v>5</v>
      </c>
      <c r="Z336" s="41">
        <f t="shared" si="64"/>
        <v>12</v>
      </c>
      <c r="AA336" s="41">
        <f t="shared" si="65"/>
        <v>67</v>
      </c>
      <c r="AB336" s="42">
        <f t="shared" si="66"/>
        <v>0.80053482587064684</v>
      </c>
      <c r="AC336" s="42">
        <v>9.6064179104477621</v>
      </c>
      <c r="AD336" s="43">
        <v>13.610584577114425</v>
      </c>
      <c r="AE336" s="42">
        <f t="shared" si="67"/>
        <v>44.029415422885577</v>
      </c>
      <c r="AF336" s="44">
        <v>23.217002487562187</v>
      </c>
      <c r="AG336" s="41">
        <v>0</v>
      </c>
      <c r="AH336" s="44">
        <v>0</v>
      </c>
      <c r="AI336" s="44">
        <f t="shared" si="68"/>
        <v>9.6064179104477621</v>
      </c>
      <c r="AJ336" s="44">
        <f t="shared" si="69"/>
        <v>23.217002487562187</v>
      </c>
      <c r="AK336" s="44">
        <f t="shared" si="61"/>
        <v>34.422997512437817</v>
      </c>
      <c r="AL336" s="41" t="str">
        <f t="shared" si="70"/>
        <v/>
      </c>
      <c r="AM336" s="45" t="s">
        <v>944</v>
      </c>
      <c r="AN336" s="46">
        <f t="shared" si="71"/>
        <v>0</v>
      </c>
      <c r="AO336" s="47" t="s">
        <v>715</v>
      </c>
      <c r="AP336" s="47">
        <v>6</v>
      </c>
      <c r="AQ336" s="48">
        <f t="shared" si="60"/>
        <v>2018</v>
      </c>
      <c r="AR336" s="47"/>
      <c r="AS336" s="47"/>
      <c r="AT336" s="47"/>
    </row>
    <row r="337" spans="1:46" ht="15" customHeight="1" x14ac:dyDescent="0.25">
      <c r="A337" s="10"/>
      <c r="B337" s="26">
        <v>337</v>
      </c>
      <c r="C337" s="27" t="s">
        <v>730</v>
      </c>
      <c r="D337" s="28" t="s">
        <v>731</v>
      </c>
      <c r="E337" s="29" t="s">
        <v>512</v>
      </c>
      <c r="F337" s="27" t="s">
        <v>513</v>
      </c>
      <c r="G337" s="30">
        <v>43434</v>
      </c>
      <c r="H337" s="62"/>
      <c r="I337" s="32">
        <v>358.5</v>
      </c>
      <c r="J337" s="32"/>
      <c r="K337" s="32"/>
      <c r="L337" s="32"/>
      <c r="M337" s="61">
        <v>358.5</v>
      </c>
      <c r="N337" s="34">
        <v>353.52083333333331</v>
      </c>
      <c r="O337" s="35" t="s">
        <v>942</v>
      </c>
      <c r="P337" s="36"/>
      <c r="Q337" s="37"/>
      <c r="R337" s="38"/>
      <c r="S337" s="39"/>
      <c r="T337" s="39"/>
      <c r="U337" s="39"/>
      <c r="V337" s="40">
        <v>6</v>
      </c>
      <c r="W337" s="41">
        <f t="shared" si="62"/>
        <v>72</v>
      </c>
      <c r="X337" s="41">
        <v>0</v>
      </c>
      <c r="Y337" s="41">
        <f t="shared" si="63"/>
        <v>1</v>
      </c>
      <c r="Z337" s="41">
        <f t="shared" si="64"/>
        <v>12</v>
      </c>
      <c r="AA337" s="41">
        <f t="shared" si="65"/>
        <v>71</v>
      </c>
      <c r="AB337" s="42">
        <f t="shared" si="66"/>
        <v>4.9791666666666661</v>
      </c>
      <c r="AC337" s="42">
        <v>59.749999999999993</v>
      </c>
      <c r="AD337" s="43">
        <v>64.729166666666686</v>
      </c>
      <c r="AE337" s="42">
        <f t="shared" si="67"/>
        <v>293.77083333333331</v>
      </c>
      <c r="AF337" s="44">
        <v>124.47916666666669</v>
      </c>
      <c r="AG337" s="41">
        <v>0</v>
      </c>
      <c r="AH337" s="44">
        <v>0</v>
      </c>
      <c r="AI337" s="44">
        <f t="shared" si="68"/>
        <v>59.749999999999993</v>
      </c>
      <c r="AJ337" s="44">
        <f t="shared" si="69"/>
        <v>124.47916666666669</v>
      </c>
      <c r="AK337" s="44">
        <f t="shared" si="61"/>
        <v>234.02083333333331</v>
      </c>
      <c r="AL337" s="41" t="str">
        <f t="shared" si="70"/>
        <v/>
      </c>
      <c r="AM337" s="45" t="s">
        <v>944</v>
      </c>
      <c r="AN337" s="46">
        <f t="shared" si="71"/>
        <v>0</v>
      </c>
      <c r="AO337" s="47" t="s">
        <v>715</v>
      </c>
      <c r="AP337" s="47">
        <v>6</v>
      </c>
      <c r="AQ337" s="48">
        <f t="shared" si="60"/>
        <v>2018</v>
      </c>
      <c r="AR337" s="47"/>
      <c r="AS337" s="47"/>
      <c r="AT337" s="47"/>
    </row>
    <row r="338" spans="1:46" ht="15" customHeight="1" x14ac:dyDescent="0.25">
      <c r="A338" s="10"/>
      <c r="B338" s="26">
        <v>338</v>
      </c>
      <c r="C338" s="27" t="s">
        <v>701</v>
      </c>
      <c r="D338" s="28" t="s">
        <v>732</v>
      </c>
      <c r="E338" s="29" t="s">
        <v>512</v>
      </c>
      <c r="F338" s="27" t="s">
        <v>513</v>
      </c>
      <c r="G338" s="30">
        <v>43434</v>
      </c>
      <c r="H338" s="62"/>
      <c r="I338" s="32">
        <v>186.42</v>
      </c>
      <c r="J338" s="32"/>
      <c r="K338" s="32"/>
      <c r="L338" s="32"/>
      <c r="M338" s="61">
        <v>186.42</v>
      </c>
      <c r="N338" s="34">
        <v>183.83083333333332</v>
      </c>
      <c r="O338" s="35" t="s">
        <v>942</v>
      </c>
      <c r="P338" s="36"/>
      <c r="Q338" s="37"/>
      <c r="R338" s="38"/>
      <c r="S338" s="39"/>
      <c r="T338" s="39"/>
      <c r="U338" s="39"/>
      <c r="V338" s="40">
        <v>6</v>
      </c>
      <c r="W338" s="41">
        <f t="shared" si="62"/>
        <v>72</v>
      </c>
      <c r="X338" s="41">
        <v>0</v>
      </c>
      <c r="Y338" s="41">
        <f t="shared" si="63"/>
        <v>1</v>
      </c>
      <c r="Z338" s="41">
        <f t="shared" si="64"/>
        <v>12</v>
      </c>
      <c r="AA338" s="41">
        <f t="shared" si="65"/>
        <v>71</v>
      </c>
      <c r="AB338" s="42">
        <f t="shared" si="66"/>
        <v>2.5891666666666664</v>
      </c>
      <c r="AC338" s="42">
        <v>31.069999999999997</v>
      </c>
      <c r="AD338" s="43">
        <v>33.659166666666664</v>
      </c>
      <c r="AE338" s="42">
        <f t="shared" si="67"/>
        <v>152.76083333333332</v>
      </c>
      <c r="AF338" s="44">
        <v>64.729166666666657</v>
      </c>
      <c r="AG338" s="41">
        <v>0</v>
      </c>
      <c r="AH338" s="44">
        <v>0</v>
      </c>
      <c r="AI338" s="44">
        <f t="shared" si="68"/>
        <v>31.069999999999997</v>
      </c>
      <c r="AJ338" s="44">
        <f t="shared" si="69"/>
        <v>64.729166666666657</v>
      </c>
      <c r="AK338" s="44">
        <f t="shared" si="61"/>
        <v>121.69083333333333</v>
      </c>
      <c r="AL338" s="41" t="str">
        <f t="shared" si="70"/>
        <v/>
      </c>
      <c r="AM338" s="45" t="s">
        <v>944</v>
      </c>
      <c r="AN338" s="46">
        <f t="shared" si="71"/>
        <v>0</v>
      </c>
      <c r="AO338" s="47" t="s">
        <v>715</v>
      </c>
      <c r="AP338" s="47">
        <v>6</v>
      </c>
      <c r="AQ338" s="48">
        <f t="shared" si="60"/>
        <v>2018</v>
      </c>
      <c r="AR338" s="47"/>
      <c r="AS338" s="47"/>
      <c r="AT338" s="47"/>
    </row>
    <row r="339" spans="1:46" ht="15" customHeight="1" x14ac:dyDescent="0.25">
      <c r="A339" s="10"/>
      <c r="B339" s="26">
        <v>339</v>
      </c>
      <c r="C339" s="27" t="s">
        <v>706</v>
      </c>
      <c r="D339" s="28" t="s">
        <v>733</v>
      </c>
      <c r="E339" s="29" t="s">
        <v>512</v>
      </c>
      <c r="F339" s="27" t="s">
        <v>513</v>
      </c>
      <c r="G339" s="30">
        <v>43434</v>
      </c>
      <c r="H339" s="62"/>
      <c r="I339" s="32">
        <v>86.04</v>
      </c>
      <c r="J339" s="32"/>
      <c r="K339" s="32"/>
      <c r="L339" s="32"/>
      <c r="M339" s="61">
        <v>86.04</v>
      </c>
      <c r="N339" s="34">
        <v>84.845000000000013</v>
      </c>
      <c r="O339" s="35" t="s">
        <v>942</v>
      </c>
      <c r="P339" s="36"/>
      <c r="Q339" s="37"/>
      <c r="R339" s="38"/>
      <c r="S339" s="39"/>
      <c r="T339" s="39"/>
      <c r="U339" s="39"/>
      <c r="V339" s="40">
        <v>6</v>
      </c>
      <c r="W339" s="41">
        <f t="shared" si="62"/>
        <v>72</v>
      </c>
      <c r="X339" s="41">
        <v>0</v>
      </c>
      <c r="Y339" s="41">
        <f t="shared" si="63"/>
        <v>1</v>
      </c>
      <c r="Z339" s="41">
        <f t="shared" si="64"/>
        <v>12</v>
      </c>
      <c r="AA339" s="41">
        <f t="shared" si="65"/>
        <v>71</v>
      </c>
      <c r="AB339" s="42">
        <f t="shared" si="66"/>
        <v>1.1950000000000003</v>
      </c>
      <c r="AC339" s="42">
        <v>14.340000000000003</v>
      </c>
      <c r="AD339" s="43">
        <v>15.534999999999997</v>
      </c>
      <c r="AE339" s="42">
        <f t="shared" si="67"/>
        <v>70.50500000000001</v>
      </c>
      <c r="AF339" s="44">
        <v>29.875</v>
      </c>
      <c r="AG339" s="41">
        <v>0</v>
      </c>
      <c r="AH339" s="44">
        <v>0</v>
      </c>
      <c r="AI339" s="44">
        <f t="shared" si="68"/>
        <v>14.340000000000003</v>
      </c>
      <c r="AJ339" s="44">
        <f t="shared" si="69"/>
        <v>29.875</v>
      </c>
      <c r="AK339" s="44">
        <f t="shared" si="61"/>
        <v>56.165000000000006</v>
      </c>
      <c r="AL339" s="41" t="str">
        <f t="shared" si="70"/>
        <v/>
      </c>
      <c r="AM339" s="45" t="s">
        <v>944</v>
      </c>
      <c r="AN339" s="46">
        <f t="shared" si="71"/>
        <v>0</v>
      </c>
      <c r="AO339" s="47" t="s">
        <v>715</v>
      </c>
      <c r="AP339" s="47">
        <v>6</v>
      </c>
      <c r="AQ339" s="48">
        <f t="shared" si="60"/>
        <v>2018</v>
      </c>
      <c r="AR339" s="47"/>
      <c r="AS339" s="47"/>
      <c r="AT339" s="47"/>
    </row>
    <row r="340" spans="1:46" ht="15" customHeight="1" x14ac:dyDescent="0.25">
      <c r="A340" s="10"/>
      <c r="B340" s="26">
        <v>340</v>
      </c>
      <c r="C340" s="27" t="s">
        <v>713</v>
      </c>
      <c r="D340" s="28" t="s">
        <v>734</v>
      </c>
      <c r="E340" s="29" t="s">
        <v>512</v>
      </c>
      <c r="F340" s="27" t="s">
        <v>513</v>
      </c>
      <c r="G340" s="30">
        <v>43434</v>
      </c>
      <c r="H340" s="62"/>
      <c r="I340" s="32">
        <v>170.04</v>
      </c>
      <c r="J340" s="32"/>
      <c r="K340" s="32"/>
      <c r="L340" s="32"/>
      <c r="M340" s="61">
        <v>170.04</v>
      </c>
      <c r="N340" s="34">
        <v>167.67833333333331</v>
      </c>
      <c r="O340" s="35" t="s">
        <v>942</v>
      </c>
      <c r="P340" s="36"/>
      <c r="Q340" s="37"/>
      <c r="R340" s="38"/>
      <c r="S340" s="39"/>
      <c r="T340" s="39"/>
      <c r="U340" s="39"/>
      <c r="V340" s="40">
        <v>6</v>
      </c>
      <c r="W340" s="41">
        <f t="shared" si="62"/>
        <v>72</v>
      </c>
      <c r="X340" s="41">
        <v>0</v>
      </c>
      <c r="Y340" s="41">
        <f t="shared" si="63"/>
        <v>1</v>
      </c>
      <c r="Z340" s="41">
        <f t="shared" si="64"/>
        <v>12</v>
      </c>
      <c r="AA340" s="41">
        <f t="shared" si="65"/>
        <v>71</v>
      </c>
      <c r="AB340" s="42">
        <f t="shared" si="66"/>
        <v>2.3616666666666664</v>
      </c>
      <c r="AC340" s="42">
        <v>28.339999999999996</v>
      </c>
      <c r="AD340" s="43">
        <v>30.701666666666675</v>
      </c>
      <c r="AE340" s="42">
        <f t="shared" si="67"/>
        <v>139.33833333333331</v>
      </c>
      <c r="AF340" s="44">
        <v>59.041666666666671</v>
      </c>
      <c r="AG340" s="41">
        <v>0</v>
      </c>
      <c r="AH340" s="44">
        <v>0</v>
      </c>
      <c r="AI340" s="44">
        <f t="shared" si="68"/>
        <v>28.339999999999996</v>
      </c>
      <c r="AJ340" s="44">
        <f t="shared" si="69"/>
        <v>59.041666666666671</v>
      </c>
      <c r="AK340" s="44">
        <f t="shared" si="61"/>
        <v>110.99833333333332</v>
      </c>
      <c r="AL340" s="41" t="str">
        <f t="shared" si="70"/>
        <v/>
      </c>
      <c r="AM340" s="45" t="s">
        <v>944</v>
      </c>
      <c r="AN340" s="46">
        <f t="shared" si="71"/>
        <v>0</v>
      </c>
      <c r="AO340" s="47" t="s">
        <v>715</v>
      </c>
      <c r="AP340" s="47">
        <v>6</v>
      </c>
      <c r="AQ340" s="48">
        <f t="shared" si="60"/>
        <v>2018</v>
      </c>
      <c r="AR340" s="47"/>
      <c r="AS340" s="47"/>
      <c r="AT340" s="47"/>
    </row>
    <row r="341" spans="1:46" ht="15" customHeight="1" x14ac:dyDescent="0.25">
      <c r="A341" s="10"/>
      <c r="B341" s="26">
        <v>341</v>
      </c>
      <c r="C341" s="27" t="s">
        <v>716</v>
      </c>
      <c r="D341" s="28" t="s">
        <v>735</v>
      </c>
      <c r="E341" s="29" t="s">
        <v>512</v>
      </c>
      <c r="F341" s="27" t="s">
        <v>513</v>
      </c>
      <c r="G341" s="30">
        <v>43434</v>
      </c>
      <c r="H341" s="62"/>
      <c r="I341" s="32">
        <v>27.86</v>
      </c>
      <c r="J341" s="32"/>
      <c r="K341" s="32"/>
      <c r="L341" s="32"/>
      <c r="M341" s="61">
        <v>27.86</v>
      </c>
      <c r="N341" s="34">
        <v>27.473333333333333</v>
      </c>
      <c r="O341" s="35" t="s">
        <v>942</v>
      </c>
      <c r="P341" s="36"/>
      <c r="Q341" s="37"/>
      <c r="R341" s="38"/>
      <c r="S341" s="39"/>
      <c r="T341" s="39"/>
      <c r="U341" s="39"/>
      <c r="V341" s="40">
        <v>6</v>
      </c>
      <c r="W341" s="41">
        <f t="shared" si="62"/>
        <v>72</v>
      </c>
      <c r="X341" s="41">
        <v>0</v>
      </c>
      <c r="Y341" s="41">
        <f t="shared" si="63"/>
        <v>1</v>
      </c>
      <c r="Z341" s="41">
        <f t="shared" si="64"/>
        <v>12</v>
      </c>
      <c r="AA341" s="41">
        <f t="shared" si="65"/>
        <v>71</v>
      </c>
      <c r="AB341" s="42">
        <f t="shared" si="66"/>
        <v>0.38694835680751172</v>
      </c>
      <c r="AC341" s="42">
        <v>4.6433802816901402</v>
      </c>
      <c r="AD341" s="43">
        <v>5.0300469483568069</v>
      </c>
      <c r="AE341" s="42">
        <f t="shared" si="67"/>
        <v>22.829953051643194</v>
      </c>
      <c r="AF341" s="44">
        <v>9.673427230046947</v>
      </c>
      <c r="AG341" s="41">
        <v>0</v>
      </c>
      <c r="AH341" s="44">
        <v>0</v>
      </c>
      <c r="AI341" s="44">
        <f t="shared" si="68"/>
        <v>4.6433802816901402</v>
      </c>
      <c r="AJ341" s="44">
        <f t="shared" si="69"/>
        <v>9.673427230046947</v>
      </c>
      <c r="AK341" s="44">
        <f t="shared" si="61"/>
        <v>18.186572769953052</v>
      </c>
      <c r="AL341" s="41" t="str">
        <f t="shared" si="70"/>
        <v/>
      </c>
      <c r="AM341" s="45" t="s">
        <v>944</v>
      </c>
      <c r="AN341" s="46">
        <f t="shared" si="71"/>
        <v>0</v>
      </c>
      <c r="AO341" s="47" t="s">
        <v>715</v>
      </c>
      <c r="AP341" s="47">
        <v>6</v>
      </c>
      <c r="AQ341" s="48">
        <f t="shared" si="60"/>
        <v>2018</v>
      </c>
      <c r="AR341" s="47"/>
      <c r="AS341" s="47"/>
      <c r="AT341" s="47"/>
    </row>
    <row r="342" spans="1:46" ht="15" customHeight="1" x14ac:dyDescent="0.25">
      <c r="A342" s="10"/>
      <c r="B342" s="26">
        <v>342</v>
      </c>
      <c r="C342" s="27" t="s">
        <v>706</v>
      </c>
      <c r="D342" s="28" t="s">
        <v>736</v>
      </c>
      <c r="E342" s="29" t="s">
        <v>512</v>
      </c>
      <c r="F342" s="27" t="s">
        <v>513</v>
      </c>
      <c r="G342" s="30">
        <v>43343</v>
      </c>
      <c r="H342" s="62"/>
      <c r="I342" s="32">
        <v>240.81</v>
      </c>
      <c r="J342" s="32"/>
      <c r="K342" s="32"/>
      <c r="L342" s="32"/>
      <c r="M342" s="61">
        <v>240.81</v>
      </c>
      <c r="N342" s="34">
        <v>227.43</v>
      </c>
      <c r="O342" s="35" t="s">
        <v>942</v>
      </c>
      <c r="P342" s="36"/>
      <c r="Q342" s="37"/>
      <c r="R342" s="38"/>
      <c r="S342" s="39"/>
      <c r="T342" s="39"/>
      <c r="U342" s="39"/>
      <c r="V342" s="40">
        <v>6</v>
      </c>
      <c r="W342" s="41">
        <f t="shared" si="62"/>
        <v>72</v>
      </c>
      <c r="X342" s="41">
        <v>0</v>
      </c>
      <c r="Y342" s="41">
        <f t="shared" si="63"/>
        <v>4</v>
      </c>
      <c r="Z342" s="41">
        <f t="shared" si="64"/>
        <v>12</v>
      </c>
      <c r="AA342" s="41">
        <f t="shared" si="65"/>
        <v>68</v>
      </c>
      <c r="AB342" s="42">
        <f t="shared" si="66"/>
        <v>3.3445588235294119</v>
      </c>
      <c r="AC342" s="42">
        <v>40.134705882352947</v>
      </c>
      <c r="AD342" s="43">
        <v>53.514705882352942</v>
      </c>
      <c r="AE342" s="42">
        <f t="shared" si="67"/>
        <v>187.29529411764707</v>
      </c>
      <c r="AF342" s="44">
        <v>93.649411764705889</v>
      </c>
      <c r="AG342" s="41">
        <v>0</v>
      </c>
      <c r="AH342" s="44">
        <v>0</v>
      </c>
      <c r="AI342" s="44">
        <f t="shared" si="68"/>
        <v>40.134705882352947</v>
      </c>
      <c r="AJ342" s="44">
        <f t="shared" si="69"/>
        <v>93.649411764705889</v>
      </c>
      <c r="AK342" s="44">
        <f t="shared" si="61"/>
        <v>147.16058823529411</v>
      </c>
      <c r="AL342" s="41" t="str">
        <f t="shared" si="70"/>
        <v/>
      </c>
      <c r="AM342" s="45" t="s">
        <v>944</v>
      </c>
      <c r="AN342" s="46">
        <f t="shared" si="71"/>
        <v>0</v>
      </c>
      <c r="AO342" s="47" t="s">
        <v>715</v>
      </c>
      <c r="AP342" s="47">
        <v>6</v>
      </c>
      <c r="AQ342" s="48">
        <f t="shared" si="60"/>
        <v>2018</v>
      </c>
      <c r="AR342" s="47"/>
      <c r="AS342" s="47"/>
      <c r="AT342" s="47"/>
    </row>
    <row r="343" spans="1:46" ht="15" customHeight="1" x14ac:dyDescent="0.25">
      <c r="A343" s="10"/>
      <c r="B343" s="26">
        <v>343</v>
      </c>
      <c r="C343" s="27" t="s">
        <v>718</v>
      </c>
      <c r="D343" s="28" t="s">
        <v>737</v>
      </c>
      <c r="E343" s="29" t="s">
        <v>512</v>
      </c>
      <c r="F343" s="27" t="s">
        <v>513</v>
      </c>
      <c r="G343" s="30">
        <v>43343</v>
      </c>
      <c r="H343" s="62"/>
      <c r="I343" s="32">
        <v>72.959999999999994</v>
      </c>
      <c r="J343" s="32"/>
      <c r="K343" s="32"/>
      <c r="L343" s="32"/>
      <c r="M343" s="61">
        <v>72.959999999999994</v>
      </c>
      <c r="N343" s="34">
        <v>68.906666666666666</v>
      </c>
      <c r="O343" s="35" t="s">
        <v>942</v>
      </c>
      <c r="P343" s="36"/>
      <c r="Q343" s="37"/>
      <c r="R343" s="38"/>
      <c r="S343" s="39"/>
      <c r="T343" s="39"/>
      <c r="U343" s="39"/>
      <c r="V343" s="40">
        <v>6</v>
      </c>
      <c r="W343" s="41">
        <f t="shared" si="62"/>
        <v>72</v>
      </c>
      <c r="X343" s="41">
        <v>0</v>
      </c>
      <c r="Y343" s="41">
        <f t="shared" si="63"/>
        <v>4</v>
      </c>
      <c r="Z343" s="41">
        <f t="shared" si="64"/>
        <v>12</v>
      </c>
      <c r="AA343" s="41">
        <f t="shared" si="65"/>
        <v>68</v>
      </c>
      <c r="AB343" s="42">
        <f t="shared" si="66"/>
        <v>1.0133333333333334</v>
      </c>
      <c r="AC343" s="42">
        <v>12.16</v>
      </c>
      <c r="AD343" s="43">
        <v>16.213333333333328</v>
      </c>
      <c r="AE343" s="42">
        <f t="shared" si="67"/>
        <v>56.74666666666667</v>
      </c>
      <c r="AF343" s="44">
        <v>28.373333333333328</v>
      </c>
      <c r="AG343" s="41">
        <v>0</v>
      </c>
      <c r="AH343" s="44">
        <v>0</v>
      </c>
      <c r="AI343" s="44">
        <f t="shared" si="68"/>
        <v>12.16</v>
      </c>
      <c r="AJ343" s="44">
        <f t="shared" si="69"/>
        <v>28.373333333333328</v>
      </c>
      <c r="AK343" s="44">
        <f t="shared" si="61"/>
        <v>44.586666666666666</v>
      </c>
      <c r="AL343" s="41" t="str">
        <f t="shared" si="70"/>
        <v/>
      </c>
      <c r="AM343" s="45" t="s">
        <v>944</v>
      </c>
      <c r="AN343" s="46">
        <f t="shared" si="71"/>
        <v>0</v>
      </c>
      <c r="AO343" s="47" t="s">
        <v>715</v>
      </c>
      <c r="AP343" s="47">
        <v>6</v>
      </c>
      <c r="AQ343" s="48">
        <f t="shared" si="60"/>
        <v>2018</v>
      </c>
      <c r="AR343" s="47"/>
      <c r="AS343" s="47"/>
      <c r="AT343" s="47"/>
    </row>
    <row r="344" spans="1:46" ht="15" customHeight="1" x14ac:dyDescent="0.25">
      <c r="A344" s="10"/>
      <c r="B344" s="26">
        <v>344</v>
      </c>
      <c r="C344" s="27" t="s">
        <v>720</v>
      </c>
      <c r="D344" s="28" t="s">
        <v>738</v>
      </c>
      <c r="E344" s="29" t="s">
        <v>512</v>
      </c>
      <c r="F344" s="27" t="s">
        <v>513</v>
      </c>
      <c r="G344" s="30">
        <v>43343</v>
      </c>
      <c r="H344" s="62"/>
      <c r="I344" s="32">
        <v>66.569999999999993</v>
      </c>
      <c r="J344" s="32"/>
      <c r="K344" s="32"/>
      <c r="L344" s="32"/>
      <c r="M344" s="61">
        <v>66.569999999999993</v>
      </c>
      <c r="N344" s="34">
        <v>62.86999999999999</v>
      </c>
      <c r="O344" s="35" t="s">
        <v>942</v>
      </c>
      <c r="P344" s="36"/>
      <c r="Q344" s="37"/>
      <c r="R344" s="38"/>
      <c r="S344" s="39"/>
      <c r="T344" s="39"/>
      <c r="U344" s="39"/>
      <c r="V344" s="40">
        <v>6</v>
      </c>
      <c r="W344" s="41">
        <f t="shared" si="62"/>
        <v>72</v>
      </c>
      <c r="X344" s="41">
        <v>0</v>
      </c>
      <c r="Y344" s="41">
        <f t="shared" si="63"/>
        <v>4</v>
      </c>
      <c r="Z344" s="41">
        <f t="shared" si="64"/>
        <v>12</v>
      </c>
      <c r="AA344" s="41">
        <f t="shared" si="65"/>
        <v>68</v>
      </c>
      <c r="AB344" s="42">
        <f t="shared" si="66"/>
        <v>0.92455882352941166</v>
      </c>
      <c r="AC344" s="42">
        <v>11.09470588235294</v>
      </c>
      <c r="AD344" s="43">
        <v>14.794705882352943</v>
      </c>
      <c r="AE344" s="42">
        <f t="shared" si="67"/>
        <v>51.77529411764705</v>
      </c>
      <c r="AF344" s="44">
        <v>25.889411764705883</v>
      </c>
      <c r="AG344" s="41">
        <v>0</v>
      </c>
      <c r="AH344" s="44">
        <v>0</v>
      </c>
      <c r="AI344" s="44">
        <f t="shared" si="68"/>
        <v>11.09470588235294</v>
      </c>
      <c r="AJ344" s="44">
        <f t="shared" si="69"/>
        <v>25.889411764705883</v>
      </c>
      <c r="AK344" s="44">
        <f t="shared" si="61"/>
        <v>40.68058823529411</v>
      </c>
      <c r="AL344" s="41" t="str">
        <f t="shared" si="70"/>
        <v/>
      </c>
      <c r="AM344" s="45" t="s">
        <v>944</v>
      </c>
      <c r="AN344" s="46">
        <f t="shared" si="71"/>
        <v>0</v>
      </c>
      <c r="AO344" s="47" t="s">
        <v>715</v>
      </c>
      <c r="AP344" s="47">
        <v>6</v>
      </c>
      <c r="AQ344" s="48">
        <f t="shared" si="60"/>
        <v>2018</v>
      </c>
      <c r="AR344" s="47"/>
      <c r="AS344" s="47"/>
      <c r="AT344" s="47"/>
    </row>
    <row r="345" spans="1:46" ht="15" customHeight="1" x14ac:dyDescent="0.25">
      <c r="A345" s="10"/>
      <c r="B345" s="26">
        <v>345</v>
      </c>
      <c r="C345" s="27" t="s">
        <v>739</v>
      </c>
      <c r="D345" s="28" t="s">
        <v>740</v>
      </c>
      <c r="E345" s="29" t="s">
        <v>512</v>
      </c>
      <c r="F345" s="27" t="s">
        <v>513</v>
      </c>
      <c r="G345" s="30">
        <v>43343</v>
      </c>
      <c r="H345" s="62"/>
      <c r="I345" s="32">
        <v>72.959999999999994</v>
      </c>
      <c r="J345" s="32"/>
      <c r="K345" s="32"/>
      <c r="L345" s="32"/>
      <c r="M345" s="61">
        <v>72.959999999999994</v>
      </c>
      <c r="N345" s="34">
        <v>68.906666666666666</v>
      </c>
      <c r="O345" s="35" t="s">
        <v>942</v>
      </c>
      <c r="P345" s="36"/>
      <c r="Q345" s="37"/>
      <c r="R345" s="38"/>
      <c r="S345" s="39"/>
      <c r="T345" s="39"/>
      <c r="U345" s="39"/>
      <c r="V345" s="40">
        <v>6</v>
      </c>
      <c r="W345" s="41">
        <f t="shared" si="62"/>
        <v>72</v>
      </c>
      <c r="X345" s="41">
        <v>0</v>
      </c>
      <c r="Y345" s="41">
        <f t="shared" si="63"/>
        <v>4</v>
      </c>
      <c r="Z345" s="41">
        <f t="shared" si="64"/>
        <v>12</v>
      </c>
      <c r="AA345" s="41">
        <f t="shared" si="65"/>
        <v>68</v>
      </c>
      <c r="AB345" s="42">
        <f t="shared" si="66"/>
        <v>1.0133333333333334</v>
      </c>
      <c r="AC345" s="42">
        <v>12.16</v>
      </c>
      <c r="AD345" s="43">
        <v>16.213333333333328</v>
      </c>
      <c r="AE345" s="42">
        <f t="shared" si="67"/>
        <v>56.74666666666667</v>
      </c>
      <c r="AF345" s="44">
        <v>28.373333333333328</v>
      </c>
      <c r="AG345" s="41">
        <v>0</v>
      </c>
      <c r="AH345" s="44">
        <v>0</v>
      </c>
      <c r="AI345" s="44">
        <f t="shared" si="68"/>
        <v>12.16</v>
      </c>
      <c r="AJ345" s="44">
        <f t="shared" si="69"/>
        <v>28.373333333333328</v>
      </c>
      <c r="AK345" s="44">
        <f t="shared" si="61"/>
        <v>44.586666666666666</v>
      </c>
      <c r="AL345" s="41" t="str">
        <f t="shared" si="70"/>
        <v/>
      </c>
      <c r="AM345" s="45" t="s">
        <v>944</v>
      </c>
      <c r="AN345" s="46">
        <f t="shared" si="71"/>
        <v>0</v>
      </c>
      <c r="AO345" s="47" t="s">
        <v>715</v>
      </c>
      <c r="AP345" s="47">
        <v>6</v>
      </c>
      <c r="AQ345" s="48">
        <f t="shared" si="60"/>
        <v>2018</v>
      </c>
      <c r="AR345" s="47"/>
      <c r="AS345" s="47"/>
      <c r="AT345" s="47"/>
    </row>
    <row r="346" spans="1:46" ht="15" customHeight="1" x14ac:dyDescent="0.25">
      <c r="A346" s="10"/>
      <c r="B346" s="26">
        <v>346</v>
      </c>
      <c r="C346" s="27" t="s">
        <v>741</v>
      </c>
      <c r="D346" s="28" t="s">
        <v>742</v>
      </c>
      <c r="E346" s="29" t="s">
        <v>57</v>
      </c>
      <c r="F346" s="27" t="s">
        <v>67</v>
      </c>
      <c r="G346" s="30">
        <v>43158</v>
      </c>
      <c r="H346" s="62"/>
      <c r="I346" s="32">
        <v>363</v>
      </c>
      <c r="J346" s="32"/>
      <c r="K346" s="32"/>
      <c r="L346" s="32"/>
      <c r="M346" s="61">
        <v>363</v>
      </c>
      <c r="N346" s="34">
        <v>262.16666666666669</v>
      </c>
      <c r="O346" s="35" t="s">
        <v>942</v>
      </c>
      <c r="P346" s="36"/>
      <c r="Q346" s="37"/>
      <c r="R346" s="38"/>
      <c r="S346" s="39"/>
      <c r="T346" s="39"/>
      <c r="U346" s="39"/>
      <c r="V346" s="40">
        <v>4</v>
      </c>
      <c r="W346" s="41">
        <f t="shared" si="62"/>
        <v>48</v>
      </c>
      <c r="X346" s="41">
        <v>0</v>
      </c>
      <c r="Y346" s="41">
        <f t="shared" si="63"/>
        <v>10</v>
      </c>
      <c r="Z346" s="41">
        <f t="shared" si="64"/>
        <v>12</v>
      </c>
      <c r="AA346" s="41">
        <f t="shared" si="65"/>
        <v>38</v>
      </c>
      <c r="AB346" s="42">
        <f t="shared" si="66"/>
        <v>6.8991228070175445</v>
      </c>
      <c r="AC346" s="42">
        <v>82.789473684210535</v>
      </c>
      <c r="AD346" s="43">
        <v>183.62280701754383</v>
      </c>
      <c r="AE346" s="42">
        <f t="shared" si="67"/>
        <v>179.37719298245617</v>
      </c>
      <c r="AF346" s="44">
        <v>266.41228070175436</v>
      </c>
      <c r="AG346" s="41">
        <v>0</v>
      </c>
      <c r="AH346" s="44">
        <v>0</v>
      </c>
      <c r="AI346" s="44">
        <f t="shared" si="68"/>
        <v>82.789473684210535</v>
      </c>
      <c r="AJ346" s="44">
        <f t="shared" si="69"/>
        <v>266.41228070175436</v>
      </c>
      <c r="AK346" s="44">
        <f t="shared" si="61"/>
        <v>96.587719298245645</v>
      </c>
      <c r="AL346" s="41" t="str">
        <f t="shared" si="70"/>
        <v/>
      </c>
      <c r="AM346" s="45" t="s">
        <v>943</v>
      </c>
      <c r="AN346" s="46">
        <f t="shared" si="71"/>
        <v>0</v>
      </c>
      <c r="AO346" s="47" t="s">
        <v>54</v>
      </c>
      <c r="AP346" s="47">
        <v>3</v>
      </c>
      <c r="AQ346" s="48">
        <f t="shared" si="60"/>
        <v>2018</v>
      </c>
      <c r="AR346" s="47"/>
      <c r="AS346" s="47"/>
      <c r="AT346" s="47"/>
    </row>
    <row r="347" spans="1:46" ht="15" customHeight="1" x14ac:dyDescent="0.25">
      <c r="A347" s="10"/>
      <c r="B347" s="26">
        <v>347</v>
      </c>
      <c r="C347" s="27" t="s">
        <v>743</v>
      </c>
      <c r="D347" s="28" t="s">
        <v>744</v>
      </c>
      <c r="E347" s="29" t="s">
        <v>57</v>
      </c>
      <c r="F347" s="27" t="s">
        <v>67</v>
      </c>
      <c r="G347" s="30">
        <v>43304</v>
      </c>
      <c r="H347" s="62"/>
      <c r="I347" s="32">
        <v>1200</v>
      </c>
      <c r="J347" s="32">
        <v>1200</v>
      </c>
      <c r="K347" s="32"/>
      <c r="L347" s="32"/>
      <c r="M347" s="61"/>
      <c r="N347" s="34">
        <v>0</v>
      </c>
      <c r="O347" s="35" t="s">
        <v>942</v>
      </c>
      <c r="P347" s="36"/>
      <c r="Q347" s="37"/>
      <c r="R347" s="38"/>
      <c r="S347" s="39"/>
      <c r="T347" s="39"/>
      <c r="U347" s="39"/>
      <c r="V347" s="40">
        <v>4</v>
      </c>
      <c r="W347" s="41">
        <f t="shared" si="62"/>
        <v>48</v>
      </c>
      <c r="X347" s="41">
        <v>0</v>
      </c>
      <c r="Y347" s="41">
        <f t="shared" si="63"/>
        <v>5</v>
      </c>
      <c r="Z347" s="41">
        <f t="shared" si="64"/>
        <v>12</v>
      </c>
      <c r="AA347" s="41">
        <f t="shared" si="65"/>
        <v>43</v>
      </c>
      <c r="AB347" s="42">
        <f t="shared" si="66"/>
        <v>0</v>
      </c>
      <c r="AC347" s="42">
        <v>0</v>
      </c>
      <c r="AD347" s="43">
        <v>0</v>
      </c>
      <c r="AE347" s="42">
        <f t="shared" si="67"/>
        <v>0</v>
      </c>
      <c r="AF347" s="44">
        <v>0</v>
      </c>
      <c r="AG347" s="41">
        <v>0</v>
      </c>
      <c r="AH347" s="44">
        <v>0</v>
      </c>
      <c r="AI347" s="44">
        <f t="shared" si="68"/>
        <v>0</v>
      </c>
      <c r="AJ347" s="44">
        <f t="shared" si="69"/>
        <v>0</v>
      </c>
      <c r="AK347" s="44">
        <f t="shared" si="61"/>
        <v>0</v>
      </c>
      <c r="AL347" s="41" t="str">
        <f t="shared" si="70"/>
        <v>Nusidėvėjęs</v>
      </c>
      <c r="AM347" s="45" t="s">
        <v>943</v>
      </c>
      <c r="AN347" s="46">
        <f t="shared" si="71"/>
        <v>0</v>
      </c>
      <c r="AO347" s="47" t="s">
        <v>54</v>
      </c>
      <c r="AP347" s="47">
        <v>3</v>
      </c>
      <c r="AQ347" s="48">
        <f t="shared" si="60"/>
        <v>2018</v>
      </c>
      <c r="AR347" s="47"/>
      <c r="AS347" s="47"/>
      <c r="AT347" s="47"/>
    </row>
    <row r="348" spans="1:46" ht="15" customHeight="1" x14ac:dyDescent="0.25">
      <c r="A348" s="10"/>
      <c r="B348" s="26">
        <v>348</v>
      </c>
      <c r="C348" s="27" t="s">
        <v>745</v>
      </c>
      <c r="D348" s="28" t="s">
        <v>746</v>
      </c>
      <c r="E348" s="29" t="s">
        <v>277</v>
      </c>
      <c r="F348" s="27" t="s">
        <v>73</v>
      </c>
      <c r="G348" s="30">
        <v>43185</v>
      </c>
      <c r="H348" s="62"/>
      <c r="I348" s="32">
        <v>1818.18</v>
      </c>
      <c r="J348" s="32">
        <v>1818.18</v>
      </c>
      <c r="K348" s="32"/>
      <c r="L348" s="32"/>
      <c r="M348" s="61"/>
      <c r="N348" s="34"/>
      <c r="O348" s="35" t="s">
        <v>942</v>
      </c>
      <c r="P348" s="36"/>
      <c r="Q348" s="37"/>
      <c r="R348" s="38"/>
      <c r="S348" s="39"/>
      <c r="T348" s="39"/>
      <c r="U348" s="39"/>
      <c r="V348" s="40">
        <v>10</v>
      </c>
      <c r="W348" s="41">
        <f t="shared" si="62"/>
        <v>120</v>
      </c>
      <c r="X348" s="41">
        <v>0</v>
      </c>
      <c r="Y348" s="41">
        <f t="shared" si="63"/>
        <v>9</v>
      </c>
      <c r="Z348" s="41">
        <f t="shared" si="64"/>
        <v>12</v>
      </c>
      <c r="AA348" s="41">
        <f t="shared" si="65"/>
        <v>111</v>
      </c>
      <c r="AB348" s="42">
        <f t="shared" si="66"/>
        <v>0</v>
      </c>
      <c r="AC348" s="42">
        <v>0</v>
      </c>
      <c r="AD348" s="43">
        <v>0</v>
      </c>
      <c r="AE348" s="42">
        <f t="shared" si="67"/>
        <v>0</v>
      </c>
      <c r="AF348" s="44">
        <v>0</v>
      </c>
      <c r="AG348" s="41">
        <v>0</v>
      </c>
      <c r="AH348" s="44">
        <v>0</v>
      </c>
      <c r="AI348" s="44">
        <f t="shared" si="68"/>
        <v>0</v>
      </c>
      <c r="AJ348" s="44">
        <f t="shared" si="69"/>
        <v>0</v>
      </c>
      <c r="AK348" s="44">
        <f t="shared" si="61"/>
        <v>0</v>
      </c>
      <c r="AL348" s="41" t="str">
        <f t="shared" si="70"/>
        <v>Nusidėvėjęs</v>
      </c>
      <c r="AM348" s="45" t="s">
        <v>943</v>
      </c>
      <c r="AN348" s="46">
        <f t="shared" si="71"/>
        <v>0</v>
      </c>
      <c r="AO348" s="47" t="s">
        <v>278</v>
      </c>
      <c r="AP348" s="47">
        <v>10</v>
      </c>
      <c r="AQ348" s="48">
        <f t="shared" si="60"/>
        <v>2018</v>
      </c>
      <c r="AR348" s="47"/>
      <c r="AS348" s="47"/>
      <c r="AT348" s="47"/>
    </row>
    <row r="349" spans="1:46" ht="15" customHeight="1" x14ac:dyDescent="0.25">
      <c r="A349" s="10"/>
      <c r="B349" s="26">
        <v>349</v>
      </c>
      <c r="C349" s="27" t="s">
        <v>747</v>
      </c>
      <c r="D349" s="28" t="s">
        <v>748</v>
      </c>
      <c r="E349" s="29" t="s">
        <v>277</v>
      </c>
      <c r="F349" s="27" t="s">
        <v>73</v>
      </c>
      <c r="G349" s="30">
        <v>43454</v>
      </c>
      <c r="H349" s="62"/>
      <c r="I349" s="32">
        <v>29698</v>
      </c>
      <c r="J349" s="32">
        <v>29698</v>
      </c>
      <c r="K349" s="32"/>
      <c r="L349" s="32"/>
      <c r="M349" s="61"/>
      <c r="N349" s="34">
        <v>0</v>
      </c>
      <c r="O349" s="35" t="s">
        <v>942</v>
      </c>
      <c r="P349" s="36"/>
      <c r="Q349" s="37"/>
      <c r="R349" s="38"/>
      <c r="S349" s="39"/>
      <c r="T349" s="39"/>
      <c r="U349" s="39"/>
      <c r="V349" s="40">
        <v>10</v>
      </c>
      <c r="W349" s="41">
        <f t="shared" si="62"/>
        <v>120</v>
      </c>
      <c r="X349" s="41">
        <v>0</v>
      </c>
      <c r="Y349" s="41">
        <f t="shared" si="63"/>
        <v>0</v>
      </c>
      <c r="Z349" s="41">
        <f t="shared" si="64"/>
        <v>12</v>
      </c>
      <c r="AA349" s="41">
        <f t="shared" si="65"/>
        <v>120</v>
      </c>
      <c r="AB349" s="42">
        <f t="shared" si="66"/>
        <v>0</v>
      </c>
      <c r="AC349" s="42">
        <v>0</v>
      </c>
      <c r="AD349" s="43">
        <v>0</v>
      </c>
      <c r="AE349" s="42">
        <f t="shared" si="67"/>
        <v>0</v>
      </c>
      <c r="AF349" s="44">
        <v>0</v>
      </c>
      <c r="AG349" s="41">
        <v>0</v>
      </c>
      <c r="AH349" s="44">
        <v>0</v>
      </c>
      <c r="AI349" s="44">
        <f t="shared" si="68"/>
        <v>0</v>
      </c>
      <c r="AJ349" s="44">
        <f t="shared" si="69"/>
        <v>0</v>
      </c>
      <c r="AK349" s="44">
        <f t="shared" si="61"/>
        <v>0</v>
      </c>
      <c r="AL349" s="41" t="str">
        <f t="shared" si="70"/>
        <v>Nusidėvėjęs</v>
      </c>
      <c r="AM349" s="45" t="s">
        <v>943</v>
      </c>
      <c r="AN349" s="46">
        <f t="shared" si="71"/>
        <v>0</v>
      </c>
      <c r="AO349" s="47" t="s">
        <v>278</v>
      </c>
      <c r="AP349" s="47">
        <v>10</v>
      </c>
      <c r="AQ349" s="48">
        <f t="shared" si="60"/>
        <v>2018</v>
      </c>
      <c r="AR349" s="47"/>
      <c r="AS349" s="47"/>
      <c r="AT349" s="47"/>
    </row>
    <row r="350" spans="1:46" ht="15" customHeight="1" x14ac:dyDescent="0.25">
      <c r="A350" s="10"/>
      <c r="B350" s="26">
        <v>350</v>
      </c>
      <c r="C350" s="27" t="s">
        <v>749</v>
      </c>
      <c r="D350" s="28" t="s">
        <v>750</v>
      </c>
      <c r="E350" s="29" t="s">
        <v>304</v>
      </c>
      <c r="F350" s="27" t="s">
        <v>125</v>
      </c>
      <c r="G350" s="30">
        <v>43299</v>
      </c>
      <c r="H350" s="62"/>
      <c r="I350" s="32">
        <v>1020.89</v>
      </c>
      <c r="J350" s="32">
        <v>1020.89</v>
      </c>
      <c r="K350" s="32"/>
      <c r="L350" s="32"/>
      <c r="M350" s="61"/>
      <c r="N350" s="34">
        <v>0</v>
      </c>
      <c r="O350" s="35" t="s">
        <v>942</v>
      </c>
      <c r="P350" s="36"/>
      <c r="Q350" s="37"/>
      <c r="R350" s="38"/>
      <c r="S350" s="39"/>
      <c r="T350" s="39"/>
      <c r="U350" s="39"/>
      <c r="V350" s="40">
        <v>5</v>
      </c>
      <c r="W350" s="41">
        <f t="shared" si="62"/>
        <v>60</v>
      </c>
      <c r="X350" s="41">
        <v>0</v>
      </c>
      <c r="Y350" s="41">
        <f t="shared" si="63"/>
        <v>5</v>
      </c>
      <c r="Z350" s="41">
        <f t="shared" si="64"/>
        <v>12</v>
      </c>
      <c r="AA350" s="41">
        <f t="shared" si="65"/>
        <v>55</v>
      </c>
      <c r="AB350" s="42">
        <f t="shared" si="66"/>
        <v>0</v>
      </c>
      <c r="AC350" s="42">
        <v>0</v>
      </c>
      <c r="AD350" s="43">
        <v>0</v>
      </c>
      <c r="AE350" s="42">
        <f t="shared" si="67"/>
        <v>0</v>
      </c>
      <c r="AF350" s="44">
        <v>0</v>
      </c>
      <c r="AG350" s="41">
        <v>0</v>
      </c>
      <c r="AH350" s="44">
        <v>0</v>
      </c>
      <c r="AI350" s="44">
        <f t="shared" si="68"/>
        <v>0</v>
      </c>
      <c r="AJ350" s="44">
        <f t="shared" si="69"/>
        <v>0</v>
      </c>
      <c r="AK350" s="44">
        <f t="shared" si="61"/>
        <v>0</v>
      </c>
      <c r="AL350" s="41" t="str">
        <f t="shared" si="70"/>
        <v>Nusidėvėjęs</v>
      </c>
      <c r="AM350" s="45" t="s">
        <v>944</v>
      </c>
      <c r="AN350" s="46">
        <f t="shared" si="71"/>
        <v>0</v>
      </c>
      <c r="AO350" s="47" t="s">
        <v>289</v>
      </c>
      <c r="AP350" s="47">
        <v>10</v>
      </c>
      <c r="AQ350" s="48">
        <f t="shared" si="60"/>
        <v>2018</v>
      </c>
      <c r="AR350" s="47"/>
      <c r="AS350" s="47"/>
      <c r="AT350" s="47"/>
    </row>
    <row r="351" spans="1:46" ht="15" customHeight="1" x14ac:dyDescent="0.25">
      <c r="A351" s="10"/>
      <c r="B351" s="26">
        <v>351</v>
      </c>
      <c r="C351" s="27" t="s">
        <v>751</v>
      </c>
      <c r="D351" s="28" t="s">
        <v>752</v>
      </c>
      <c r="E351" s="29" t="s">
        <v>277</v>
      </c>
      <c r="F351" s="27" t="s">
        <v>73</v>
      </c>
      <c r="G351" s="30">
        <v>43392</v>
      </c>
      <c r="H351" s="62"/>
      <c r="I351" s="32">
        <v>801.36</v>
      </c>
      <c r="J351" s="32">
        <v>801.36</v>
      </c>
      <c r="K351" s="32"/>
      <c r="L351" s="32"/>
      <c r="M351" s="61"/>
      <c r="N351" s="34">
        <v>0</v>
      </c>
      <c r="O351" s="35" t="s">
        <v>942</v>
      </c>
      <c r="P351" s="36"/>
      <c r="Q351" s="37"/>
      <c r="R351" s="38"/>
      <c r="S351" s="39"/>
      <c r="T351" s="39"/>
      <c r="U351" s="39"/>
      <c r="V351" s="40">
        <v>10</v>
      </c>
      <c r="W351" s="41">
        <f t="shared" si="62"/>
        <v>120</v>
      </c>
      <c r="X351" s="41">
        <v>0</v>
      </c>
      <c r="Y351" s="41">
        <f t="shared" si="63"/>
        <v>2</v>
      </c>
      <c r="Z351" s="41">
        <f t="shared" si="64"/>
        <v>12</v>
      </c>
      <c r="AA351" s="41">
        <f t="shared" si="65"/>
        <v>118</v>
      </c>
      <c r="AB351" s="42">
        <f t="shared" si="66"/>
        <v>0</v>
      </c>
      <c r="AC351" s="42">
        <v>0</v>
      </c>
      <c r="AD351" s="43">
        <v>0</v>
      </c>
      <c r="AE351" s="42">
        <f t="shared" si="67"/>
        <v>0</v>
      </c>
      <c r="AF351" s="44">
        <v>0</v>
      </c>
      <c r="AG351" s="41">
        <v>0</v>
      </c>
      <c r="AH351" s="44">
        <v>0</v>
      </c>
      <c r="AI351" s="44">
        <f t="shared" si="68"/>
        <v>0</v>
      </c>
      <c r="AJ351" s="44">
        <f t="shared" si="69"/>
        <v>0</v>
      </c>
      <c r="AK351" s="44">
        <f t="shared" si="61"/>
        <v>0</v>
      </c>
      <c r="AL351" s="41" t="str">
        <f t="shared" si="70"/>
        <v>Nusidėvėjęs</v>
      </c>
      <c r="AM351" s="45" t="s">
        <v>943</v>
      </c>
      <c r="AN351" s="46">
        <f t="shared" si="71"/>
        <v>0</v>
      </c>
      <c r="AO351" s="47" t="s">
        <v>289</v>
      </c>
      <c r="AP351" s="47">
        <v>10</v>
      </c>
      <c r="AQ351" s="48">
        <f t="shared" si="60"/>
        <v>2018</v>
      </c>
      <c r="AR351" s="47"/>
      <c r="AS351" s="47"/>
      <c r="AT351" s="47"/>
    </row>
    <row r="352" spans="1:46" ht="15" customHeight="1" x14ac:dyDescent="0.25">
      <c r="A352" s="10"/>
      <c r="B352" s="26">
        <v>352</v>
      </c>
      <c r="C352" s="27" t="s">
        <v>753</v>
      </c>
      <c r="D352" s="28" t="s">
        <v>754</v>
      </c>
      <c r="E352" s="29" t="s">
        <v>277</v>
      </c>
      <c r="F352" s="27" t="s">
        <v>73</v>
      </c>
      <c r="G352" s="30">
        <v>43264</v>
      </c>
      <c r="H352" s="62"/>
      <c r="I352" s="32">
        <v>7151.01</v>
      </c>
      <c r="J352" s="32">
        <v>7151.01</v>
      </c>
      <c r="K352" s="32"/>
      <c r="L352" s="32"/>
      <c r="M352" s="61"/>
      <c r="N352" s="34"/>
      <c r="O352" s="35" t="s">
        <v>942</v>
      </c>
      <c r="P352" s="36"/>
      <c r="Q352" s="37"/>
      <c r="R352" s="38"/>
      <c r="S352" s="39"/>
      <c r="T352" s="39"/>
      <c r="U352" s="39"/>
      <c r="V352" s="40">
        <v>10</v>
      </c>
      <c r="W352" s="41">
        <f t="shared" si="62"/>
        <v>120</v>
      </c>
      <c r="X352" s="41">
        <v>0</v>
      </c>
      <c r="Y352" s="41">
        <f t="shared" si="63"/>
        <v>6</v>
      </c>
      <c r="Z352" s="41">
        <f t="shared" si="64"/>
        <v>12</v>
      </c>
      <c r="AA352" s="41">
        <f t="shared" si="65"/>
        <v>114</v>
      </c>
      <c r="AB352" s="42">
        <f t="shared" si="66"/>
        <v>0</v>
      </c>
      <c r="AC352" s="42">
        <v>0</v>
      </c>
      <c r="AD352" s="43">
        <v>0</v>
      </c>
      <c r="AE352" s="42">
        <f t="shared" si="67"/>
        <v>0</v>
      </c>
      <c r="AF352" s="44">
        <v>0</v>
      </c>
      <c r="AG352" s="41">
        <v>0</v>
      </c>
      <c r="AH352" s="44">
        <v>0</v>
      </c>
      <c r="AI352" s="44">
        <f t="shared" si="68"/>
        <v>0</v>
      </c>
      <c r="AJ352" s="44">
        <f t="shared" si="69"/>
        <v>0</v>
      </c>
      <c r="AK352" s="44">
        <f t="shared" si="61"/>
        <v>0</v>
      </c>
      <c r="AL352" s="41" t="str">
        <f t="shared" si="70"/>
        <v>Nusidėvėjęs</v>
      </c>
      <c r="AM352" s="45" t="s">
        <v>943</v>
      </c>
      <c r="AN352" s="46">
        <f t="shared" si="71"/>
        <v>0</v>
      </c>
      <c r="AO352" s="47" t="s">
        <v>278</v>
      </c>
      <c r="AP352" s="47">
        <v>10</v>
      </c>
      <c r="AQ352" s="48">
        <f t="shared" si="60"/>
        <v>2018</v>
      </c>
      <c r="AR352" s="47"/>
      <c r="AS352" s="47"/>
      <c r="AT352" s="47"/>
    </row>
    <row r="353" spans="1:46" ht="15" customHeight="1" x14ac:dyDescent="0.25">
      <c r="A353" s="10"/>
      <c r="B353" s="26">
        <v>353</v>
      </c>
      <c r="C353" s="27" t="s">
        <v>755</v>
      </c>
      <c r="D353" s="28" t="s">
        <v>756</v>
      </c>
      <c r="E353" s="29" t="s">
        <v>277</v>
      </c>
      <c r="F353" s="27" t="s">
        <v>73</v>
      </c>
      <c r="G353" s="30">
        <v>43293</v>
      </c>
      <c r="H353" s="62"/>
      <c r="I353" s="32">
        <v>1011.25</v>
      </c>
      <c r="J353" s="32">
        <v>1011.25</v>
      </c>
      <c r="K353" s="32"/>
      <c r="L353" s="32"/>
      <c r="M353" s="61"/>
      <c r="N353" s="34">
        <v>0</v>
      </c>
      <c r="O353" s="35" t="s">
        <v>942</v>
      </c>
      <c r="P353" s="36"/>
      <c r="Q353" s="37"/>
      <c r="R353" s="38"/>
      <c r="S353" s="39"/>
      <c r="T353" s="39"/>
      <c r="U353" s="39"/>
      <c r="V353" s="40">
        <v>10</v>
      </c>
      <c r="W353" s="41">
        <f t="shared" si="62"/>
        <v>120</v>
      </c>
      <c r="X353" s="41">
        <v>0</v>
      </c>
      <c r="Y353" s="41">
        <f t="shared" si="63"/>
        <v>5</v>
      </c>
      <c r="Z353" s="41">
        <f t="shared" si="64"/>
        <v>12</v>
      </c>
      <c r="AA353" s="41">
        <f t="shared" si="65"/>
        <v>115</v>
      </c>
      <c r="AB353" s="42">
        <f t="shared" si="66"/>
        <v>0</v>
      </c>
      <c r="AC353" s="42">
        <v>0</v>
      </c>
      <c r="AD353" s="43">
        <v>0</v>
      </c>
      <c r="AE353" s="42">
        <f t="shared" si="67"/>
        <v>0</v>
      </c>
      <c r="AF353" s="44">
        <v>0</v>
      </c>
      <c r="AG353" s="41">
        <v>0</v>
      </c>
      <c r="AH353" s="44">
        <v>0</v>
      </c>
      <c r="AI353" s="44">
        <f t="shared" si="68"/>
        <v>0</v>
      </c>
      <c r="AJ353" s="44">
        <f t="shared" si="69"/>
        <v>0</v>
      </c>
      <c r="AK353" s="44">
        <f t="shared" si="61"/>
        <v>0</v>
      </c>
      <c r="AL353" s="41" t="str">
        <f t="shared" si="70"/>
        <v>Nusidėvėjęs</v>
      </c>
      <c r="AM353" s="45" t="s">
        <v>943</v>
      </c>
      <c r="AN353" s="46">
        <f t="shared" si="71"/>
        <v>0</v>
      </c>
      <c r="AO353" s="47" t="s">
        <v>289</v>
      </c>
      <c r="AP353" s="47">
        <v>10</v>
      </c>
      <c r="AQ353" s="48">
        <f t="shared" si="60"/>
        <v>2018</v>
      </c>
      <c r="AR353" s="47"/>
      <c r="AS353" s="47"/>
      <c r="AT353" s="47"/>
    </row>
    <row r="354" spans="1:46" ht="15" customHeight="1" x14ac:dyDescent="0.25">
      <c r="A354" s="10"/>
      <c r="B354" s="26">
        <v>354</v>
      </c>
      <c r="C354" s="27" t="s">
        <v>757</v>
      </c>
      <c r="D354" s="28" t="s">
        <v>758</v>
      </c>
      <c r="E354" s="29" t="s">
        <v>346</v>
      </c>
      <c r="F354" s="27" t="s">
        <v>73</v>
      </c>
      <c r="G354" s="30">
        <v>43433</v>
      </c>
      <c r="H354" s="62"/>
      <c r="I354" s="32">
        <v>3600</v>
      </c>
      <c r="J354" s="32">
        <v>3600</v>
      </c>
      <c r="K354" s="32"/>
      <c r="L354" s="32"/>
      <c r="M354" s="61"/>
      <c r="N354" s="34">
        <v>0</v>
      </c>
      <c r="O354" s="35" t="s">
        <v>942</v>
      </c>
      <c r="P354" s="36"/>
      <c r="Q354" s="37"/>
      <c r="R354" s="38"/>
      <c r="S354" s="39"/>
      <c r="T354" s="39"/>
      <c r="U354" s="39"/>
      <c r="V354" s="40">
        <v>7</v>
      </c>
      <c r="W354" s="41">
        <f t="shared" si="62"/>
        <v>84</v>
      </c>
      <c r="X354" s="41">
        <v>0</v>
      </c>
      <c r="Y354" s="41">
        <f t="shared" si="63"/>
        <v>1</v>
      </c>
      <c r="Z354" s="41">
        <f t="shared" si="64"/>
        <v>12</v>
      </c>
      <c r="AA354" s="41">
        <f t="shared" si="65"/>
        <v>83</v>
      </c>
      <c r="AB354" s="42">
        <f t="shared" si="66"/>
        <v>0</v>
      </c>
      <c r="AC354" s="42">
        <v>0</v>
      </c>
      <c r="AD354" s="43">
        <v>0</v>
      </c>
      <c r="AE354" s="42">
        <f t="shared" si="67"/>
        <v>0</v>
      </c>
      <c r="AF354" s="44">
        <v>0</v>
      </c>
      <c r="AG354" s="41">
        <v>0</v>
      </c>
      <c r="AH354" s="44">
        <v>0</v>
      </c>
      <c r="AI354" s="44">
        <f t="shared" si="68"/>
        <v>0</v>
      </c>
      <c r="AJ354" s="44">
        <f t="shared" si="69"/>
        <v>0</v>
      </c>
      <c r="AK354" s="44">
        <f t="shared" si="61"/>
        <v>0</v>
      </c>
      <c r="AL354" s="41" t="str">
        <f t="shared" si="70"/>
        <v>Nusidėvėjęs</v>
      </c>
      <c r="AM354" s="45" t="s">
        <v>943</v>
      </c>
      <c r="AN354" s="46">
        <f t="shared" si="71"/>
        <v>0</v>
      </c>
      <c r="AO354" s="47" t="s">
        <v>274</v>
      </c>
      <c r="AP354" s="47">
        <v>8</v>
      </c>
      <c r="AQ354" s="48">
        <f t="shared" si="60"/>
        <v>2018</v>
      </c>
      <c r="AR354" s="47"/>
      <c r="AS354" s="47"/>
      <c r="AT354" s="47"/>
    </row>
    <row r="355" spans="1:46" ht="15" customHeight="1" x14ac:dyDescent="0.25">
      <c r="A355" s="10"/>
      <c r="B355" s="26">
        <v>355</v>
      </c>
      <c r="C355" s="27" t="s">
        <v>759</v>
      </c>
      <c r="D355" s="28" t="s">
        <v>760</v>
      </c>
      <c r="E355" s="29" t="s">
        <v>346</v>
      </c>
      <c r="F355" s="27" t="s">
        <v>73</v>
      </c>
      <c r="G355" s="30">
        <v>43206</v>
      </c>
      <c r="H355" s="62"/>
      <c r="I355" s="32">
        <v>3050</v>
      </c>
      <c r="J355" s="32">
        <v>3050</v>
      </c>
      <c r="K355" s="32"/>
      <c r="L355" s="32"/>
      <c r="M355" s="61"/>
      <c r="N355" s="34">
        <v>0</v>
      </c>
      <c r="O355" s="35" t="s">
        <v>942</v>
      </c>
      <c r="P355" s="36"/>
      <c r="Q355" s="37"/>
      <c r="R355" s="38"/>
      <c r="S355" s="39"/>
      <c r="T355" s="39"/>
      <c r="U355" s="39"/>
      <c r="V355" s="40">
        <v>7</v>
      </c>
      <c r="W355" s="41">
        <f t="shared" si="62"/>
        <v>84</v>
      </c>
      <c r="X355" s="41">
        <v>0</v>
      </c>
      <c r="Y355" s="41">
        <f t="shared" si="63"/>
        <v>8</v>
      </c>
      <c r="Z355" s="41">
        <f t="shared" si="64"/>
        <v>12</v>
      </c>
      <c r="AA355" s="41">
        <f t="shared" si="65"/>
        <v>76</v>
      </c>
      <c r="AB355" s="42">
        <f t="shared" si="66"/>
        <v>0</v>
      </c>
      <c r="AC355" s="42">
        <v>0</v>
      </c>
      <c r="AD355" s="43">
        <v>0</v>
      </c>
      <c r="AE355" s="42">
        <f t="shared" si="67"/>
        <v>0</v>
      </c>
      <c r="AF355" s="44">
        <v>0</v>
      </c>
      <c r="AG355" s="41">
        <v>0</v>
      </c>
      <c r="AH355" s="44">
        <v>0</v>
      </c>
      <c r="AI355" s="44">
        <f t="shared" si="68"/>
        <v>0</v>
      </c>
      <c r="AJ355" s="44">
        <f t="shared" si="69"/>
        <v>0</v>
      </c>
      <c r="AK355" s="44">
        <f t="shared" si="61"/>
        <v>0</v>
      </c>
      <c r="AL355" s="41" t="str">
        <f t="shared" si="70"/>
        <v>Nusidėvėjęs</v>
      </c>
      <c r="AM355" s="45" t="s">
        <v>943</v>
      </c>
      <c r="AN355" s="46">
        <f t="shared" si="71"/>
        <v>0</v>
      </c>
      <c r="AO355" s="47" t="s">
        <v>274</v>
      </c>
      <c r="AP355" s="47">
        <v>8</v>
      </c>
      <c r="AQ355" s="48">
        <f t="shared" si="60"/>
        <v>2018</v>
      </c>
      <c r="AR355" s="47"/>
      <c r="AS355" s="47"/>
      <c r="AT355" s="47"/>
    </row>
    <row r="356" spans="1:46" ht="15" customHeight="1" x14ac:dyDescent="0.25">
      <c r="A356" s="10"/>
      <c r="B356" s="26">
        <v>356</v>
      </c>
      <c r="C356" s="27" t="s">
        <v>761</v>
      </c>
      <c r="D356" s="28" t="s">
        <v>762</v>
      </c>
      <c r="E356" s="29" t="s">
        <v>346</v>
      </c>
      <c r="F356" s="27" t="s">
        <v>73</v>
      </c>
      <c r="G356" s="30">
        <v>43251</v>
      </c>
      <c r="H356" s="62"/>
      <c r="I356" s="32">
        <v>3000</v>
      </c>
      <c r="J356" s="32">
        <v>3000</v>
      </c>
      <c r="K356" s="32"/>
      <c r="L356" s="32"/>
      <c r="M356" s="61"/>
      <c r="N356" s="34"/>
      <c r="O356" s="35" t="s">
        <v>942</v>
      </c>
      <c r="P356" s="36"/>
      <c r="Q356" s="37"/>
      <c r="R356" s="38"/>
      <c r="S356" s="39"/>
      <c r="T356" s="39"/>
      <c r="U356" s="39"/>
      <c r="V356" s="40">
        <v>7</v>
      </c>
      <c r="W356" s="41">
        <f t="shared" si="62"/>
        <v>84</v>
      </c>
      <c r="X356" s="41">
        <v>0</v>
      </c>
      <c r="Y356" s="41">
        <f t="shared" si="63"/>
        <v>7</v>
      </c>
      <c r="Z356" s="41">
        <f t="shared" si="64"/>
        <v>12</v>
      </c>
      <c r="AA356" s="41">
        <f t="shared" si="65"/>
        <v>77</v>
      </c>
      <c r="AB356" s="42">
        <f t="shared" si="66"/>
        <v>0</v>
      </c>
      <c r="AC356" s="42">
        <v>0</v>
      </c>
      <c r="AD356" s="43">
        <v>0</v>
      </c>
      <c r="AE356" s="42">
        <f t="shared" si="67"/>
        <v>0</v>
      </c>
      <c r="AF356" s="44">
        <v>0</v>
      </c>
      <c r="AG356" s="41">
        <v>0</v>
      </c>
      <c r="AH356" s="44">
        <v>0</v>
      </c>
      <c r="AI356" s="44">
        <f t="shared" si="68"/>
        <v>0</v>
      </c>
      <c r="AJ356" s="44">
        <f t="shared" si="69"/>
        <v>0</v>
      </c>
      <c r="AK356" s="44">
        <f t="shared" si="61"/>
        <v>0</v>
      </c>
      <c r="AL356" s="41" t="str">
        <f t="shared" si="70"/>
        <v>Nusidėvėjęs</v>
      </c>
      <c r="AM356" s="45" t="s">
        <v>943</v>
      </c>
      <c r="AN356" s="46">
        <f t="shared" si="71"/>
        <v>0</v>
      </c>
      <c r="AO356" s="47" t="s">
        <v>274</v>
      </c>
      <c r="AP356" s="47">
        <v>8</v>
      </c>
      <c r="AQ356" s="48">
        <f t="shared" si="60"/>
        <v>2018</v>
      </c>
      <c r="AR356" s="47"/>
      <c r="AS356" s="47"/>
      <c r="AT356" s="47"/>
    </row>
    <row r="357" spans="1:46" ht="15" customHeight="1" x14ac:dyDescent="0.25">
      <c r="A357" s="10"/>
      <c r="B357" s="26">
        <v>357</v>
      </c>
      <c r="C357" s="27" t="s">
        <v>763</v>
      </c>
      <c r="D357" s="28" t="s">
        <v>764</v>
      </c>
      <c r="E357" s="29" t="s">
        <v>273</v>
      </c>
      <c r="F357" s="27" t="s">
        <v>67</v>
      </c>
      <c r="G357" s="30">
        <v>43392</v>
      </c>
      <c r="H357" s="62"/>
      <c r="I357" s="32">
        <v>4500</v>
      </c>
      <c r="J357" s="32">
        <v>4500</v>
      </c>
      <c r="K357" s="32"/>
      <c r="L357" s="32"/>
      <c r="M357" s="61"/>
      <c r="N357" s="34">
        <v>0</v>
      </c>
      <c r="O357" s="35" t="s">
        <v>942</v>
      </c>
      <c r="P357" s="36"/>
      <c r="Q357" s="37"/>
      <c r="R357" s="38"/>
      <c r="S357" s="39"/>
      <c r="T357" s="39"/>
      <c r="U357" s="39"/>
      <c r="V357" s="40">
        <v>10</v>
      </c>
      <c r="W357" s="41">
        <f t="shared" si="62"/>
        <v>120</v>
      </c>
      <c r="X357" s="41">
        <v>0</v>
      </c>
      <c r="Y357" s="41">
        <f t="shared" si="63"/>
        <v>2</v>
      </c>
      <c r="Z357" s="41">
        <f t="shared" si="64"/>
        <v>12</v>
      </c>
      <c r="AA357" s="41">
        <f t="shared" si="65"/>
        <v>118</v>
      </c>
      <c r="AB357" s="42">
        <f t="shared" si="66"/>
        <v>0</v>
      </c>
      <c r="AC357" s="42">
        <v>0</v>
      </c>
      <c r="AD357" s="43">
        <v>0</v>
      </c>
      <c r="AE357" s="42">
        <f t="shared" si="67"/>
        <v>0</v>
      </c>
      <c r="AF357" s="44">
        <v>0</v>
      </c>
      <c r="AG357" s="41">
        <v>0</v>
      </c>
      <c r="AH357" s="44">
        <v>0</v>
      </c>
      <c r="AI357" s="44">
        <f t="shared" si="68"/>
        <v>0</v>
      </c>
      <c r="AJ357" s="44">
        <f t="shared" si="69"/>
        <v>0</v>
      </c>
      <c r="AK357" s="44">
        <f t="shared" si="61"/>
        <v>0</v>
      </c>
      <c r="AL357" s="41" t="str">
        <f t="shared" si="70"/>
        <v>Nusidėvėjęs</v>
      </c>
      <c r="AM357" s="45" t="s">
        <v>943</v>
      </c>
      <c r="AN357" s="46">
        <f t="shared" si="71"/>
        <v>0</v>
      </c>
      <c r="AO357" s="47" t="s">
        <v>274</v>
      </c>
      <c r="AP357" s="47">
        <v>8</v>
      </c>
      <c r="AQ357" s="48">
        <f t="shared" si="60"/>
        <v>2018</v>
      </c>
      <c r="AR357" s="47"/>
      <c r="AS357" s="47"/>
      <c r="AT357" s="47"/>
    </row>
    <row r="358" spans="1:46" ht="15" customHeight="1" x14ac:dyDescent="0.25">
      <c r="A358" s="10"/>
      <c r="B358" s="26">
        <v>358</v>
      </c>
      <c r="C358" s="27" t="s">
        <v>765</v>
      </c>
      <c r="D358" s="28" t="s">
        <v>766</v>
      </c>
      <c r="E358" s="29" t="s">
        <v>346</v>
      </c>
      <c r="F358" s="27" t="s">
        <v>73</v>
      </c>
      <c r="G358" s="30">
        <v>43400</v>
      </c>
      <c r="H358" s="62"/>
      <c r="I358" s="32">
        <v>3400</v>
      </c>
      <c r="J358" s="32">
        <v>3400</v>
      </c>
      <c r="K358" s="32"/>
      <c r="L358" s="32"/>
      <c r="M358" s="61"/>
      <c r="N358" s="34">
        <v>0</v>
      </c>
      <c r="O358" s="35" t="s">
        <v>942</v>
      </c>
      <c r="P358" s="36"/>
      <c r="Q358" s="37"/>
      <c r="R358" s="38"/>
      <c r="S358" s="39"/>
      <c r="T358" s="39"/>
      <c r="U358" s="39"/>
      <c r="V358" s="40">
        <v>7</v>
      </c>
      <c r="W358" s="41">
        <f t="shared" si="62"/>
        <v>84</v>
      </c>
      <c r="X358" s="41">
        <v>0</v>
      </c>
      <c r="Y358" s="41">
        <f t="shared" si="63"/>
        <v>2</v>
      </c>
      <c r="Z358" s="41">
        <f t="shared" si="64"/>
        <v>12</v>
      </c>
      <c r="AA358" s="41">
        <f t="shared" si="65"/>
        <v>82</v>
      </c>
      <c r="AB358" s="42">
        <f t="shared" si="66"/>
        <v>0</v>
      </c>
      <c r="AC358" s="42">
        <v>0</v>
      </c>
      <c r="AD358" s="43">
        <v>0</v>
      </c>
      <c r="AE358" s="42">
        <f t="shared" si="67"/>
        <v>0</v>
      </c>
      <c r="AF358" s="44">
        <v>0</v>
      </c>
      <c r="AG358" s="41">
        <v>0</v>
      </c>
      <c r="AH358" s="44">
        <v>0</v>
      </c>
      <c r="AI358" s="44">
        <f t="shared" si="68"/>
        <v>0</v>
      </c>
      <c r="AJ358" s="44">
        <f t="shared" si="69"/>
        <v>0</v>
      </c>
      <c r="AK358" s="44">
        <f t="shared" si="61"/>
        <v>0</v>
      </c>
      <c r="AL358" s="41" t="str">
        <f t="shared" si="70"/>
        <v>Nusidėvėjęs</v>
      </c>
      <c r="AM358" s="45" t="s">
        <v>943</v>
      </c>
      <c r="AN358" s="46">
        <f t="shared" si="71"/>
        <v>0</v>
      </c>
      <c r="AO358" s="47" t="s">
        <v>274</v>
      </c>
      <c r="AP358" s="47">
        <v>8</v>
      </c>
      <c r="AQ358" s="48">
        <f t="shared" si="60"/>
        <v>2018</v>
      </c>
      <c r="AR358" s="47"/>
      <c r="AS358" s="47"/>
      <c r="AT358" s="47"/>
    </row>
    <row r="359" spans="1:46" ht="15" customHeight="1" x14ac:dyDescent="0.25">
      <c r="A359" s="10"/>
      <c r="B359" s="26">
        <v>359</v>
      </c>
      <c r="C359" s="27" t="s">
        <v>767</v>
      </c>
      <c r="D359" s="28" t="s">
        <v>768</v>
      </c>
      <c r="E359" s="29" t="s">
        <v>273</v>
      </c>
      <c r="F359" s="27" t="s">
        <v>73</v>
      </c>
      <c r="G359" s="30">
        <v>43122</v>
      </c>
      <c r="H359" s="62"/>
      <c r="I359" s="32">
        <v>7630</v>
      </c>
      <c r="J359" s="32"/>
      <c r="K359" s="32"/>
      <c r="L359" s="32"/>
      <c r="M359" s="61">
        <v>7630</v>
      </c>
      <c r="N359" s="34">
        <v>6755.729166666667</v>
      </c>
      <c r="O359" s="35" t="s">
        <v>942</v>
      </c>
      <c r="P359" s="36"/>
      <c r="Q359" s="37"/>
      <c r="R359" s="38"/>
      <c r="S359" s="39"/>
      <c r="T359" s="39"/>
      <c r="U359" s="39"/>
      <c r="V359" s="40">
        <v>10</v>
      </c>
      <c r="W359" s="41">
        <f t="shared" si="62"/>
        <v>120</v>
      </c>
      <c r="X359" s="41">
        <v>0</v>
      </c>
      <c r="Y359" s="41">
        <f t="shared" si="63"/>
        <v>11</v>
      </c>
      <c r="Z359" s="41">
        <f t="shared" si="64"/>
        <v>12</v>
      </c>
      <c r="AA359" s="41">
        <f t="shared" si="65"/>
        <v>109</v>
      </c>
      <c r="AB359" s="42">
        <f t="shared" si="66"/>
        <v>61.979166666666671</v>
      </c>
      <c r="AC359" s="42">
        <v>743.75</v>
      </c>
      <c r="AD359" s="43">
        <v>1618.020833333333</v>
      </c>
      <c r="AE359" s="42">
        <f t="shared" si="67"/>
        <v>6011.979166666667</v>
      </c>
      <c r="AF359" s="44">
        <v>2361.770833333333</v>
      </c>
      <c r="AG359" s="41">
        <v>0</v>
      </c>
      <c r="AH359" s="44">
        <v>0</v>
      </c>
      <c r="AI359" s="44">
        <f t="shared" si="68"/>
        <v>743.75</v>
      </c>
      <c r="AJ359" s="44">
        <f t="shared" si="69"/>
        <v>2361.770833333333</v>
      </c>
      <c r="AK359" s="44">
        <f t="shared" si="61"/>
        <v>5268.229166666667</v>
      </c>
      <c r="AL359" s="41" t="str">
        <f t="shared" si="70"/>
        <v/>
      </c>
      <c r="AM359" s="45" t="s">
        <v>943</v>
      </c>
      <c r="AN359" s="46">
        <f t="shared" si="71"/>
        <v>0</v>
      </c>
      <c r="AO359" s="47" t="s">
        <v>274</v>
      </c>
      <c r="AP359" s="47">
        <v>8</v>
      </c>
      <c r="AQ359" s="48">
        <f t="shared" si="60"/>
        <v>2018</v>
      </c>
      <c r="AR359" s="47"/>
      <c r="AS359" s="47"/>
      <c r="AT359" s="47"/>
    </row>
    <row r="360" spans="1:46" ht="15" customHeight="1" x14ac:dyDescent="0.25">
      <c r="A360" s="10"/>
      <c r="B360" s="26">
        <v>360</v>
      </c>
      <c r="C360" s="27" t="s">
        <v>769</v>
      </c>
      <c r="D360" s="28" t="s">
        <v>770</v>
      </c>
      <c r="E360" s="29" t="s">
        <v>346</v>
      </c>
      <c r="F360" s="27" t="s">
        <v>73</v>
      </c>
      <c r="G360" s="30">
        <v>43410</v>
      </c>
      <c r="H360" s="31"/>
      <c r="I360" s="32">
        <v>1800</v>
      </c>
      <c r="J360" s="32">
        <v>1800</v>
      </c>
      <c r="K360" s="32"/>
      <c r="L360" s="32"/>
      <c r="M360" s="33"/>
      <c r="N360" s="34">
        <v>0</v>
      </c>
      <c r="O360" s="35" t="s">
        <v>942</v>
      </c>
      <c r="P360" s="36"/>
      <c r="Q360" s="37"/>
      <c r="R360" s="38"/>
      <c r="S360" s="39"/>
      <c r="T360" s="39"/>
      <c r="U360" s="39"/>
      <c r="V360" s="40">
        <v>7</v>
      </c>
      <c r="W360" s="41">
        <f t="shared" si="62"/>
        <v>84</v>
      </c>
      <c r="X360" s="41">
        <v>0</v>
      </c>
      <c r="Y360" s="41">
        <f t="shared" si="63"/>
        <v>1</v>
      </c>
      <c r="Z360" s="41">
        <f t="shared" si="64"/>
        <v>12</v>
      </c>
      <c r="AA360" s="41">
        <f t="shared" si="65"/>
        <v>83</v>
      </c>
      <c r="AB360" s="42">
        <f t="shared" si="66"/>
        <v>0</v>
      </c>
      <c r="AC360" s="42">
        <v>0</v>
      </c>
      <c r="AD360" s="43">
        <v>0</v>
      </c>
      <c r="AE360" s="42">
        <f t="shared" si="67"/>
        <v>0</v>
      </c>
      <c r="AF360" s="44">
        <v>0</v>
      </c>
      <c r="AG360" s="41">
        <v>0</v>
      </c>
      <c r="AH360" s="44">
        <v>0</v>
      </c>
      <c r="AI360" s="44">
        <f t="shared" si="68"/>
        <v>0</v>
      </c>
      <c r="AJ360" s="44">
        <f t="shared" si="69"/>
        <v>0</v>
      </c>
      <c r="AK360" s="44">
        <f t="shared" si="61"/>
        <v>0</v>
      </c>
      <c r="AL360" s="41" t="str">
        <f t="shared" si="70"/>
        <v>Nusidėvėjęs</v>
      </c>
      <c r="AM360" s="45" t="s">
        <v>943</v>
      </c>
      <c r="AN360" s="46">
        <f t="shared" si="71"/>
        <v>0</v>
      </c>
      <c r="AO360" s="47" t="s">
        <v>274</v>
      </c>
      <c r="AP360" s="47">
        <v>8</v>
      </c>
      <c r="AQ360" s="48">
        <f t="shared" si="60"/>
        <v>2018</v>
      </c>
      <c r="AR360" s="47"/>
      <c r="AS360" s="47"/>
      <c r="AT360" s="47"/>
    </row>
    <row r="361" spans="1:46" ht="15" customHeight="1" x14ac:dyDescent="0.25">
      <c r="A361" s="10"/>
      <c r="B361" s="26">
        <v>361</v>
      </c>
      <c r="C361" s="27" t="s">
        <v>771</v>
      </c>
      <c r="D361" s="69" t="s">
        <v>772</v>
      </c>
      <c r="E361" s="29" t="s">
        <v>277</v>
      </c>
      <c r="F361" s="27" t="s">
        <v>53</v>
      </c>
      <c r="G361" s="30">
        <v>43524</v>
      </c>
      <c r="H361" s="62"/>
      <c r="I361" s="32">
        <v>263.43</v>
      </c>
      <c r="J361" s="32"/>
      <c r="K361" s="32"/>
      <c r="L361" s="32"/>
      <c r="M361" s="61">
        <v>263.43</v>
      </c>
      <c r="N361" s="34">
        <v>0</v>
      </c>
      <c r="O361" s="35" t="s">
        <v>942</v>
      </c>
      <c r="P361" s="36">
        <v>43250</v>
      </c>
      <c r="Q361" s="37" t="s">
        <v>773</v>
      </c>
      <c r="R361" s="36">
        <v>43250</v>
      </c>
      <c r="S361" s="37" t="s">
        <v>773</v>
      </c>
      <c r="T361" s="39"/>
      <c r="U361" s="70" t="s">
        <v>774</v>
      </c>
      <c r="V361" s="40">
        <v>10</v>
      </c>
      <c r="W361" s="41">
        <f t="shared" si="62"/>
        <v>120</v>
      </c>
      <c r="X361" s="41">
        <v>0</v>
      </c>
      <c r="Y361" s="41">
        <f t="shared" si="63"/>
        <v>0</v>
      </c>
      <c r="Z361" s="41">
        <f t="shared" si="64"/>
        <v>0</v>
      </c>
      <c r="AA361" s="41">
        <f t="shared" si="65"/>
        <v>120</v>
      </c>
      <c r="AB361" s="42">
        <f t="shared" si="66"/>
        <v>0</v>
      </c>
      <c r="AC361" s="42">
        <v>0</v>
      </c>
      <c r="AD361" s="43">
        <v>0</v>
      </c>
      <c r="AE361" s="42">
        <f t="shared" si="67"/>
        <v>0</v>
      </c>
      <c r="AF361" s="44">
        <v>0</v>
      </c>
      <c r="AG361" s="41">
        <v>22</v>
      </c>
      <c r="AH361" s="44">
        <v>26.343000000000004</v>
      </c>
      <c r="AI361" s="44">
        <f t="shared" si="68"/>
        <v>26.343000000000004</v>
      </c>
      <c r="AJ361" s="44">
        <f t="shared" si="69"/>
        <v>48.295500000000004</v>
      </c>
      <c r="AK361" s="44">
        <f t="shared" si="61"/>
        <v>215.1345</v>
      </c>
      <c r="AL361" s="41" t="str">
        <f t="shared" si="70"/>
        <v/>
      </c>
      <c r="AM361" s="45" t="s">
        <v>944</v>
      </c>
      <c r="AN361" s="46">
        <f t="shared" si="71"/>
        <v>0</v>
      </c>
      <c r="AO361" s="47"/>
      <c r="AP361" s="47"/>
      <c r="AQ361" s="48">
        <f t="shared" si="60"/>
        <v>2019</v>
      </c>
      <c r="AR361" s="47"/>
      <c r="AS361" s="47"/>
      <c r="AT361" s="47"/>
    </row>
    <row r="362" spans="1:46" ht="15" customHeight="1" x14ac:dyDescent="0.25">
      <c r="A362" s="10"/>
      <c r="B362" s="26">
        <v>362</v>
      </c>
      <c r="C362" s="27" t="s">
        <v>704</v>
      </c>
      <c r="D362" s="69" t="s">
        <v>775</v>
      </c>
      <c r="E362" s="29" t="s">
        <v>512</v>
      </c>
      <c r="F362" s="27" t="s">
        <v>513</v>
      </c>
      <c r="G362" s="30">
        <v>43524</v>
      </c>
      <c r="H362" s="62"/>
      <c r="I362" s="32">
        <v>71.7</v>
      </c>
      <c r="J362" s="32"/>
      <c r="K362" s="32"/>
      <c r="L362" s="32"/>
      <c r="M362" s="61">
        <v>71.7</v>
      </c>
      <c r="N362" s="34">
        <v>0</v>
      </c>
      <c r="O362" s="35" t="s">
        <v>942</v>
      </c>
      <c r="P362" s="36">
        <v>43250</v>
      </c>
      <c r="Q362" s="37" t="s">
        <v>773</v>
      </c>
      <c r="R362" s="36">
        <v>43250</v>
      </c>
      <c r="S362" s="37" t="s">
        <v>773</v>
      </c>
      <c r="T362" s="39"/>
      <c r="U362" s="70" t="s">
        <v>776</v>
      </c>
      <c r="V362" s="40">
        <v>6</v>
      </c>
      <c r="W362" s="41">
        <f t="shared" si="62"/>
        <v>72</v>
      </c>
      <c r="X362" s="41">
        <v>0</v>
      </c>
      <c r="Y362" s="41">
        <f t="shared" si="63"/>
        <v>0</v>
      </c>
      <c r="Z362" s="41">
        <f t="shared" si="64"/>
        <v>0</v>
      </c>
      <c r="AA362" s="41">
        <f t="shared" si="65"/>
        <v>72</v>
      </c>
      <c r="AB362" s="42">
        <f t="shared" si="66"/>
        <v>0</v>
      </c>
      <c r="AC362" s="42">
        <v>0</v>
      </c>
      <c r="AD362" s="43">
        <v>0</v>
      </c>
      <c r="AE362" s="42">
        <f t="shared" si="67"/>
        <v>0</v>
      </c>
      <c r="AF362" s="44">
        <v>0</v>
      </c>
      <c r="AG362" s="41">
        <v>22</v>
      </c>
      <c r="AH362" s="44">
        <v>11.95</v>
      </c>
      <c r="AI362" s="44">
        <f t="shared" si="68"/>
        <v>11.95</v>
      </c>
      <c r="AJ362" s="44">
        <f t="shared" si="69"/>
        <v>21.908333333333335</v>
      </c>
      <c r="AK362" s="44">
        <f t="shared" si="61"/>
        <v>49.791666666666671</v>
      </c>
      <c r="AL362" s="41" t="str">
        <f t="shared" si="70"/>
        <v/>
      </c>
      <c r="AM362" s="45" t="s">
        <v>944</v>
      </c>
      <c r="AN362" s="46">
        <f t="shared" si="71"/>
        <v>0</v>
      </c>
      <c r="AO362" s="47"/>
      <c r="AP362" s="47"/>
      <c r="AQ362" s="48">
        <f t="shared" si="60"/>
        <v>2019</v>
      </c>
      <c r="AR362" s="47"/>
      <c r="AS362" s="47"/>
      <c r="AT362" s="47"/>
    </row>
    <row r="363" spans="1:46" ht="15" customHeight="1" x14ac:dyDescent="0.25">
      <c r="A363" s="10"/>
      <c r="B363" s="26">
        <v>363</v>
      </c>
      <c r="C363" s="27" t="s">
        <v>706</v>
      </c>
      <c r="D363" s="69" t="s">
        <v>777</v>
      </c>
      <c r="E363" s="29" t="s">
        <v>512</v>
      </c>
      <c r="F363" s="27" t="s">
        <v>513</v>
      </c>
      <c r="G363" s="30">
        <v>43524</v>
      </c>
      <c r="H363" s="62"/>
      <c r="I363" s="32">
        <v>129.06</v>
      </c>
      <c r="J363" s="32"/>
      <c r="K363" s="32"/>
      <c r="L363" s="32"/>
      <c r="M363" s="61">
        <v>129.06</v>
      </c>
      <c r="N363" s="34">
        <v>0</v>
      </c>
      <c r="O363" s="35" t="s">
        <v>942</v>
      </c>
      <c r="P363" s="36">
        <v>43250</v>
      </c>
      <c r="Q363" s="37" t="s">
        <v>773</v>
      </c>
      <c r="R363" s="36">
        <v>43250</v>
      </c>
      <c r="S363" s="37" t="s">
        <v>773</v>
      </c>
      <c r="T363" s="39"/>
      <c r="U363" s="70" t="s">
        <v>776</v>
      </c>
      <c r="V363" s="40">
        <v>6</v>
      </c>
      <c r="W363" s="41">
        <f t="shared" si="62"/>
        <v>72</v>
      </c>
      <c r="X363" s="41">
        <v>0</v>
      </c>
      <c r="Y363" s="41">
        <f t="shared" si="63"/>
        <v>0</v>
      </c>
      <c r="Z363" s="41">
        <f t="shared" si="64"/>
        <v>0</v>
      </c>
      <c r="AA363" s="41">
        <f t="shared" si="65"/>
        <v>72</v>
      </c>
      <c r="AB363" s="42">
        <f t="shared" si="66"/>
        <v>0</v>
      </c>
      <c r="AC363" s="42">
        <v>0</v>
      </c>
      <c r="AD363" s="43">
        <v>0</v>
      </c>
      <c r="AE363" s="42">
        <f t="shared" si="67"/>
        <v>0</v>
      </c>
      <c r="AF363" s="44">
        <v>0</v>
      </c>
      <c r="AG363" s="41">
        <v>22</v>
      </c>
      <c r="AH363" s="44">
        <v>21.509999999999998</v>
      </c>
      <c r="AI363" s="44">
        <f t="shared" si="68"/>
        <v>21.509999999999998</v>
      </c>
      <c r="AJ363" s="44">
        <f t="shared" si="69"/>
        <v>39.435000000000002</v>
      </c>
      <c r="AK363" s="44">
        <f t="shared" si="61"/>
        <v>89.625</v>
      </c>
      <c r="AL363" s="41" t="str">
        <f t="shared" si="70"/>
        <v/>
      </c>
      <c r="AM363" s="45" t="s">
        <v>944</v>
      </c>
      <c r="AN363" s="46">
        <f t="shared" si="71"/>
        <v>0</v>
      </c>
      <c r="AO363" s="47"/>
      <c r="AP363" s="47"/>
      <c r="AQ363" s="48">
        <f t="shared" si="60"/>
        <v>2019</v>
      </c>
      <c r="AR363" s="47"/>
      <c r="AS363" s="47"/>
      <c r="AT363" s="47"/>
    </row>
    <row r="364" spans="1:46" ht="15" customHeight="1" x14ac:dyDescent="0.25">
      <c r="A364" s="10"/>
      <c r="B364" s="26">
        <v>364</v>
      </c>
      <c r="C364" s="27" t="s">
        <v>713</v>
      </c>
      <c r="D364" s="69" t="s">
        <v>778</v>
      </c>
      <c r="E364" s="29" t="s">
        <v>512</v>
      </c>
      <c r="F364" s="27" t="s">
        <v>513</v>
      </c>
      <c r="G364" s="30">
        <v>43524</v>
      </c>
      <c r="H364" s="62"/>
      <c r="I364" s="32">
        <v>27</v>
      </c>
      <c r="J364" s="32"/>
      <c r="K364" s="32"/>
      <c r="L364" s="32"/>
      <c r="M364" s="61">
        <v>27</v>
      </c>
      <c r="N364" s="34">
        <v>0</v>
      </c>
      <c r="O364" s="35" t="s">
        <v>942</v>
      </c>
      <c r="P364" s="36">
        <v>43250</v>
      </c>
      <c r="Q364" s="37" t="s">
        <v>773</v>
      </c>
      <c r="R364" s="36">
        <v>43250</v>
      </c>
      <c r="S364" s="37" t="s">
        <v>773</v>
      </c>
      <c r="T364" s="39"/>
      <c r="U364" s="70" t="s">
        <v>776</v>
      </c>
      <c r="V364" s="40">
        <v>6</v>
      </c>
      <c r="W364" s="41">
        <f t="shared" si="62"/>
        <v>72</v>
      </c>
      <c r="X364" s="41">
        <v>0</v>
      </c>
      <c r="Y364" s="41">
        <f t="shared" si="63"/>
        <v>0</v>
      </c>
      <c r="Z364" s="41">
        <f t="shared" si="64"/>
        <v>0</v>
      </c>
      <c r="AA364" s="41">
        <f t="shared" si="65"/>
        <v>72</v>
      </c>
      <c r="AB364" s="42">
        <f t="shared" si="66"/>
        <v>0</v>
      </c>
      <c r="AC364" s="42">
        <v>0</v>
      </c>
      <c r="AD364" s="43">
        <v>0</v>
      </c>
      <c r="AE364" s="42">
        <f t="shared" si="67"/>
        <v>0</v>
      </c>
      <c r="AF364" s="44">
        <v>0</v>
      </c>
      <c r="AG364" s="41">
        <v>22</v>
      </c>
      <c r="AH364" s="44">
        <v>4.5</v>
      </c>
      <c r="AI364" s="44">
        <f t="shared" si="68"/>
        <v>4.5</v>
      </c>
      <c r="AJ364" s="44">
        <f t="shared" si="69"/>
        <v>8.25</v>
      </c>
      <c r="AK364" s="44">
        <f t="shared" si="61"/>
        <v>18.75</v>
      </c>
      <c r="AL364" s="41" t="str">
        <f t="shared" si="70"/>
        <v/>
      </c>
      <c r="AM364" s="45" t="s">
        <v>944</v>
      </c>
      <c r="AN364" s="46">
        <f t="shared" si="71"/>
        <v>0</v>
      </c>
      <c r="AO364" s="47"/>
      <c r="AP364" s="47"/>
      <c r="AQ364" s="48">
        <f t="shared" si="60"/>
        <v>2019</v>
      </c>
      <c r="AR364" s="47"/>
      <c r="AS364" s="47"/>
      <c r="AT364" s="47"/>
    </row>
    <row r="365" spans="1:46" ht="15" customHeight="1" x14ac:dyDescent="0.25">
      <c r="A365" s="10"/>
      <c r="B365" s="26">
        <v>365</v>
      </c>
      <c r="C365" s="27" t="s">
        <v>704</v>
      </c>
      <c r="D365" s="69" t="s">
        <v>779</v>
      </c>
      <c r="E365" s="29" t="s">
        <v>512</v>
      </c>
      <c r="F365" s="27" t="s">
        <v>513</v>
      </c>
      <c r="G365" s="30">
        <v>43708</v>
      </c>
      <c r="H365" s="62"/>
      <c r="I365" s="32">
        <v>35.85</v>
      </c>
      <c r="J365" s="32"/>
      <c r="K365" s="32"/>
      <c r="L365" s="32"/>
      <c r="M365" s="61">
        <v>35.85</v>
      </c>
      <c r="N365" s="34">
        <v>0</v>
      </c>
      <c r="O365" s="35" t="s">
        <v>942</v>
      </c>
      <c r="P365" s="36">
        <v>43250</v>
      </c>
      <c r="Q365" s="37" t="s">
        <v>773</v>
      </c>
      <c r="R365" s="36">
        <v>43250</v>
      </c>
      <c r="S365" s="37" t="s">
        <v>773</v>
      </c>
      <c r="T365" s="39"/>
      <c r="U365" s="70" t="s">
        <v>776</v>
      </c>
      <c r="V365" s="40">
        <v>6</v>
      </c>
      <c r="W365" s="41">
        <f t="shared" si="62"/>
        <v>72</v>
      </c>
      <c r="X365" s="41">
        <v>0</v>
      </c>
      <c r="Y365" s="41">
        <f t="shared" si="63"/>
        <v>0</v>
      </c>
      <c r="Z365" s="41">
        <f t="shared" si="64"/>
        <v>0</v>
      </c>
      <c r="AA365" s="41">
        <f t="shared" si="65"/>
        <v>72</v>
      </c>
      <c r="AB365" s="42">
        <f t="shared" si="66"/>
        <v>0</v>
      </c>
      <c r="AC365" s="42">
        <v>0</v>
      </c>
      <c r="AD365" s="43">
        <v>0</v>
      </c>
      <c r="AE365" s="42">
        <f t="shared" si="67"/>
        <v>0</v>
      </c>
      <c r="AF365" s="44">
        <v>0</v>
      </c>
      <c r="AG365" s="41">
        <v>16</v>
      </c>
      <c r="AH365" s="44">
        <v>5.9749999999999996</v>
      </c>
      <c r="AI365" s="44">
        <f t="shared" si="68"/>
        <v>5.9749999999999996</v>
      </c>
      <c r="AJ365" s="44">
        <f t="shared" si="69"/>
        <v>7.9666666666666668</v>
      </c>
      <c r="AK365" s="44">
        <f t="shared" si="61"/>
        <v>27.883333333333333</v>
      </c>
      <c r="AL365" s="41" t="str">
        <f t="shared" si="70"/>
        <v/>
      </c>
      <c r="AM365" s="45" t="s">
        <v>944</v>
      </c>
      <c r="AN365" s="46">
        <f t="shared" si="71"/>
        <v>0</v>
      </c>
      <c r="AO365" s="47"/>
      <c r="AP365" s="47"/>
      <c r="AQ365" s="48">
        <f t="shared" ref="AQ365:AQ428" si="72">+YEAR(G365)</f>
        <v>2019</v>
      </c>
      <c r="AR365" s="47"/>
      <c r="AS365" s="47"/>
      <c r="AT365" s="47"/>
    </row>
    <row r="366" spans="1:46" ht="15" customHeight="1" x14ac:dyDescent="0.25">
      <c r="A366" s="10"/>
      <c r="B366" s="26">
        <v>366</v>
      </c>
      <c r="C366" s="27" t="s">
        <v>706</v>
      </c>
      <c r="D366" s="69" t="s">
        <v>780</v>
      </c>
      <c r="E366" s="29" t="s">
        <v>512</v>
      </c>
      <c r="F366" s="27" t="s">
        <v>513</v>
      </c>
      <c r="G366" s="30">
        <v>43708</v>
      </c>
      <c r="H366" s="62"/>
      <c r="I366" s="32">
        <v>93.21</v>
      </c>
      <c r="J366" s="32"/>
      <c r="K366" s="32"/>
      <c r="L366" s="32"/>
      <c r="M366" s="61">
        <v>93.21</v>
      </c>
      <c r="N366" s="34">
        <v>0</v>
      </c>
      <c r="O366" s="35" t="s">
        <v>942</v>
      </c>
      <c r="P366" s="36">
        <v>43250</v>
      </c>
      <c r="Q366" s="37" t="s">
        <v>773</v>
      </c>
      <c r="R366" s="36">
        <v>43250</v>
      </c>
      <c r="S366" s="37" t="s">
        <v>773</v>
      </c>
      <c r="T366" s="39"/>
      <c r="U366" s="70" t="s">
        <v>776</v>
      </c>
      <c r="V366" s="40">
        <v>6</v>
      </c>
      <c r="W366" s="41">
        <f t="shared" si="62"/>
        <v>72</v>
      </c>
      <c r="X366" s="41">
        <v>0</v>
      </c>
      <c r="Y366" s="41">
        <f t="shared" si="63"/>
        <v>0</v>
      </c>
      <c r="Z366" s="41">
        <f t="shared" si="64"/>
        <v>0</v>
      </c>
      <c r="AA366" s="41">
        <f t="shared" si="65"/>
        <v>72</v>
      </c>
      <c r="AB366" s="42">
        <f t="shared" si="66"/>
        <v>0</v>
      </c>
      <c r="AC366" s="42">
        <v>0</v>
      </c>
      <c r="AD366" s="43">
        <v>0</v>
      </c>
      <c r="AE366" s="42">
        <f t="shared" si="67"/>
        <v>0</v>
      </c>
      <c r="AF366" s="44">
        <v>0</v>
      </c>
      <c r="AG366" s="41">
        <v>16</v>
      </c>
      <c r="AH366" s="44">
        <v>15.534999999999998</v>
      </c>
      <c r="AI366" s="44">
        <f t="shared" si="68"/>
        <v>15.534999999999998</v>
      </c>
      <c r="AJ366" s="44">
        <f t="shared" si="69"/>
        <v>20.713333333333331</v>
      </c>
      <c r="AK366" s="44">
        <f t="shared" si="61"/>
        <v>72.49666666666667</v>
      </c>
      <c r="AL366" s="41" t="str">
        <f t="shared" si="70"/>
        <v/>
      </c>
      <c r="AM366" s="45" t="s">
        <v>944</v>
      </c>
      <c r="AN366" s="46">
        <f t="shared" si="71"/>
        <v>0</v>
      </c>
      <c r="AO366" s="47"/>
      <c r="AP366" s="47"/>
      <c r="AQ366" s="48">
        <f t="shared" si="72"/>
        <v>2019</v>
      </c>
      <c r="AR366" s="47"/>
      <c r="AS366" s="47"/>
      <c r="AT366" s="47"/>
    </row>
    <row r="367" spans="1:46" ht="15" customHeight="1" x14ac:dyDescent="0.25">
      <c r="A367" s="10"/>
      <c r="B367" s="26">
        <v>367</v>
      </c>
      <c r="C367" s="27" t="s">
        <v>781</v>
      </c>
      <c r="D367" s="69" t="s">
        <v>782</v>
      </c>
      <c r="E367" s="29" t="s">
        <v>512</v>
      </c>
      <c r="F367" s="27" t="s">
        <v>73</v>
      </c>
      <c r="G367" s="30">
        <v>43708</v>
      </c>
      <c r="H367" s="62"/>
      <c r="I367" s="32">
        <v>350</v>
      </c>
      <c r="J367" s="32"/>
      <c r="K367" s="32"/>
      <c r="L367" s="32"/>
      <c r="M367" s="61">
        <v>350</v>
      </c>
      <c r="N367" s="34">
        <v>0</v>
      </c>
      <c r="O367" s="35" t="s">
        <v>943</v>
      </c>
      <c r="P367" s="36"/>
      <c r="Q367" s="37"/>
      <c r="R367" s="38"/>
      <c r="S367" s="39"/>
      <c r="T367" s="39"/>
      <c r="U367" s="39"/>
      <c r="V367" s="40">
        <v>6</v>
      </c>
      <c r="W367" s="41">
        <f t="shared" si="62"/>
        <v>72</v>
      </c>
      <c r="X367" s="41">
        <v>0</v>
      </c>
      <c r="Y367" s="41">
        <f t="shared" si="63"/>
        <v>0</v>
      </c>
      <c r="Z367" s="41">
        <f t="shared" si="64"/>
        <v>0</v>
      </c>
      <c r="AA367" s="41">
        <f t="shared" si="65"/>
        <v>72</v>
      </c>
      <c r="AB367" s="42">
        <f t="shared" si="66"/>
        <v>0</v>
      </c>
      <c r="AC367" s="42">
        <v>0</v>
      </c>
      <c r="AD367" s="43">
        <v>0</v>
      </c>
      <c r="AE367" s="42">
        <f t="shared" si="67"/>
        <v>0</v>
      </c>
      <c r="AF367" s="44">
        <v>0</v>
      </c>
      <c r="AG367" s="41">
        <v>0</v>
      </c>
      <c r="AH367" s="44">
        <v>0</v>
      </c>
      <c r="AI367" s="44">
        <f t="shared" si="68"/>
        <v>0</v>
      </c>
      <c r="AJ367" s="44">
        <f t="shared" si="69"/>
        <v>0</v>
      </c>
      <c r="AK367" s="44">
        <f t="shared" si="61"/>
        <v>350</v>
      </c>
      <c r="AL367" s="41" t="str">
        <f t="shared" si="70"/>
        <v>Nesuderintas</v>
      </c>
      <c r="AM367" s="45" t="s">
        <v>943</v>
      </c>
      <c r="AN367" s="46">
        <f t="shared" si="71"/>
        <v>0</v>
      </c>
      <c r="AO367" s="47"/>
      <c r="AP367" s="47"/>
      <c r="AQ367" s="48">
        <f t="shared" si="72"/>
        <v>2019</v>
      </c>
      <c r="AR367" s="47"/>
      <c r="AS367" s="47"/>
      <c r="AT367" s="47"/>
    </row>
    <row r="368" spans="1:46" ht="15" customHeight="1" x14ac:dyDescent="0.25">
      <c r="A368" s="10"/>
      <c r="B368" s="26">
        <v>368</v>
      </c>
      <c r="C368" s="27" t="s">
        <v>783</v>
      </c>
      <c r="D368" s="69" t="s">
        <v>784</v>
      </c>
      <c r="E368" s="29" t="s">
        <v>512</v>
      </c>
      <c r="F368" s="27" t="s">
        <v>73</v>
      </c>
      <c r="G368" s="30">
        <v>43708</v>
      </c>
      <c r="H368" s="62"/>
      <c r="I368" s="32">
        <v>250</v>
      </c>
      <c r="J368" s="32"/>
      <c r="K368" s="32"/>
      <c r="L368" s="32"/>
      <c r="M368" s="61">
        <v>250</v>
      </c>
      <c r="N368" s="34">
        <v>0</v>
      </c>
      <c r="O368" s="35" t="s">
        <v>943</v>
      </c>
      <c r="P368" s="36"/>
      <c r="Q368" s="37"/>
      <c r="R368" s="38"/>
      <c r="S368" s="39"/>
      <c r="T368" s="39"/>
      <c r="U368" s="39"/>
      <c r="V368" s="40">
        <v>6</v>
      </c>
      <c r="W368" s="41">
        <f t="shared" si="62"/>
        <v>72</v>
      </c>
      <c r="X368" s="41">
        <v>0</v>
      </c>
      <c r="Y368" s="41">
        <f t="shared" si="63"/>
        <v>0</v>
      </c>
      <c r="Z368" s="41">
        <f t="shared" si="64"/>
        <v>0</v>
      </c>
      <c r="AA368" s="41">
        <f t="shared" si="65"/>
        <v>72</v>
      </c>
      <c r="AB368" s="42">
        <f t="shared" si="66"/>
        <v>0</v>
      </c>
      <c r="AC368" s="42">
        <v>0</v>
      </c>
      <c r="AD368" s="43">
        <v>0</v>
      </c>
      <c r="AE368" s="42">
        <f t="shared" si="67"/>
        <v>0</v>
      </c>
      <c r="AF368" s="44">
        <v>0</v>
      </c>
      <c r="AG368" s="41">
        <v>0</v>
      </c>
      <c r="AH368" s="44">
        <v>0</v>
      </c>
      <c r="AI368" s="44">
        <f t="shared" si="68"/>
        <v>0</v>
      </c>
      <c r="AJ368" s="44">
        <f t="shared" si="69"/>
        <v>0</v>
      </c>
      <c r="AK368" s="44">
        <f t="shared" si="61"/>
        <v>250</v>
      </c>
      <c r="AL368" s="41" t="str">
        <f t="shared" si="70"/>
        <v>Nesuderintas</v>
      </c>
      <c r="AM368" s="45" t="s">
        <v>943</v>
      </c>
      <c r="AN368" s="46">
        <f t="shared" si="71"/>
        <v>0</v>
      </c>
      <c r="AO368" s="47"/>
      <c r="AP368" s="47"/>
      <c r="AQ368" s="48">
        <f t="shared" si="72"/>
        <v>2019</v>
      </c>
      <c r="AR368" s="47"/>
      <c r="AS368" s="47"/>
      <c r="AT368" s="47"/>
    </row>
    <row r="369" spans="1:46" ht="15" customHeight="1" x14ac:dyDescent="0.25">
      <c r="A369" s="10"/>
      <c r="B369" s="26">
        <v>369</v>
      </c>
      <c r="C369" s="27" t="s">
        <v>783</v>
      </c>
      <c r="D369" s="69" t="s">
        <v>785</v>
      </c>
      <c r="E369" s="29" t="s">
        <v>512</v>
      </c>
      <c r="F369" s="27" t="s">
        <v>73</v>
      </c>
      <c r="G369" s="30">
        <v>43708</v>
      </c>
      <c r="H369" s="62"/>
      <c r="I369" s="32">
        <v>250</v>
      </c>
      <c r="J369" s="32"/>
      <c r="K369" s="32"/>
      <c r="L369" s="32"/>
      <c r="M369" s="61">
        <v>250</v>
      </c>
      <c r="N369" s="34">
        <v>0</v>
      </c>
      <c r="O369" s="35" t="s">
        <v>943</v>
      </c>
      <c r="P369" s="36"/>
      <c r="Q369" s="37"/>
      <c r="R369" s="38"/>
      <c r="S369" s="39"/>
      <c r="T369" s="39"/>
      <c r="U369" s="39"/>
      <c r="V369" s="40">
        <v>6</v>
      </c>
      <c r="W369" s="41">
        <f t="shared" si="62"/>
        <v>72</v>
      </c>
      <c r="X369" s="41">
        <v>0</v>
      </c>
      <c r="Y369" s="41">
        <f t="shared" si="63"/>
        <v>0</v>
      </c>
      <c r="Z369" s="41">
        <f t="shared" si="64"/>
        <v>0</v>
      </c>
      <c r="AA369" s="41">
        <f t="shared" si="65"/>
        <v>72</v>
      </c>
      <c r="AB369" s="42">
        <f t="shared" si="66"/>
        <v>0</v>
      </c>
      <c r="AC369" s="42">
        <v>0</v>
      </c>
      <c r="AD369" s="43">
        <v>0</v>
      </c>
      <c r="AE369" s="42">
        <f t="shared" si="67"/>
        <v>0</v>
      </c>
      <c r="AF369" s="44">
        <v>0</v>
      </c>
      <c r="AG369" s="41">
        <v>0</v>
      </c>
      <c r="AH369" s="44">
        <v>0</v>
      </c>
      <c r="AI369" s="44">
        <f t="shared" si="68"/>
        <v>0</v>
      </c>
      <c r="AJ369" s="44">
        <f t="shared" si="69"/>
        <v>0</v>
      </c>
      <c r="AK369" s="44">
        <f t="shared" si="61"/>
        <v>250</v>
      </c>
      <c r="AL369" s="41" t="str">
        <f t="shared" si="70"/>
        <v>Nesuderintas</v>
      </c>
      <c r="AM369" s="45" t="s">
        <v>943</v>
      </c>
      <c r="AN369" s="46">
        <f t="shared" si="71"/>
        <v>0</v>
      </c>
      <c r="AO369" s="47"/>
      <c r="AP369" s="47"/>
      <c r="AQ369" s="48">
        <f t="shared" si="72"/>
        <v>2019</v>
      </c>
      <c r="AR369" s="47"/>
      <c r="AS369" s="47"/>
      <c r="AT369" s="47"/>
    </row>
    <row r="370" spans="1:46" ht="15" customHeight="1" x14ac:dyDescent="0.25">
      <c r="A370" s="10"/>
      <c r="B370" s="26">
        <v>370</v>
      </c>
      <c r="C370" s="27" t="s">
        <v>783</v>
      </c>
      <c r="D370" s="69" t="s">
        <v>786</v>
      </c>
      <c r="E370" s="29" t="s">
        <v>512</v>
      </c>
      <c r="F370" s="27" t="s">
        <v>73</v>
      </c>
      <c r="G370" s="30">
        <v>43708</v>
      </c>
      <c r="H370" s="31"/>
      <c r="I370" s="32">
        <v>250</v>
      </c>
      <c r="J370" s="32"/>
      <c r="K370" s="32"/>
      <c r="L370" s="32"/>
      <c r="M370" s="33">
        <v>250</v>
      </c>
      <c r="N370" s="34">
        <v>0</v>
      </c>
      <c r="O370" s="35" t="s">
        <v>943</v>
      </c>
      <c r="P370" s="36"/>
      <c r="Q370" s="37"/>
      <c r="R370" s="38"/>
      <c r="S370" s="39"/>
      <c r="T370" s="39"/>
      <c r="U370" s="39"/>
      <c r="V370" s="40">
        <v>6</v>
      </c>
      <c r="W370" s="41">
        <f t="shared" si="62"/>
        <v>72</v>
      </c>
      <c r="X370" s="41">
        <v>0</v>
      </c>
      <c r="Y370" s="41">
        <f t="shared" si="63"/>
        <v>0</v>
      </c>
      <c r="Z370" s="41">
        <f t="shared" si="64"/>
        <v>0</v>
      </c>
      <c r="AA370" s="41">
        <f t="shared" si="65"/>
        <v>72</v>
      </c>
      <c r="AB370" s="42">
        <f t="shared" si="66"/>
        <v>0</v>
      </c>
      <c r="AC370" s="42">
        <v>0</v>
      </c>
      <c r="AD370" s="43">
        <v>0</v>
      </c>
      <c r="AE370" s="42">
        <f t="shared" si="67"/>
        <v>0</v>
      </c>
      <c r="AF370" s="44">
        <v>0</v>
      </c>
      <c r="AG370" s="41">
        <v>0</v>
      </c>
      <c r="AH370" s="44">
        <v>0</v>
      </c>
      <c r="AI370" s="44">
        <f t="shared" si="68"/>
        <v>0</v>
      </c>
      <c r="AJ370" s="44">
        <f t="shared" si="69"/>
        <v>0</v>
      </c>
      <c r="AK370" s="44">
        <f t="shared" si="61"/>
        <v>250</v>
      </c>
      <c r="AL370" s="41" t="str">
        <f t="shared" si="70"/>
        <v>Nesuderintas</v>
      </c>
      <c r="AM370" s="45" t="s">
        <v>943</v>
      </c>
      <c r="AN370" s="46">
        <f t="shared" si="71"/>
        <v>0</v>
      </c>
      <c r="AO370" s="47"/>
      <c r="AP370" s="47"/>
      <c r="AQ370" s="48">
        <f t="shared" si="72"/>
        <v>2019</v>
      </c>
      <c r="AR370" s="47"/>
      <c r="AS370" s="47"/>
      <c r="AT370" s="47"/>
    </row>
    <row r="371" spans="1:46" ht="15" customHeight="1" x14ac:dyDescent="0.25">
      <c r="A371" s="10"/>
      <c r="B371" s="26">
        <v>371</v>
      </c>
      <c r="C371" s="27" t="s">
        <v>787</v>
      </c>
      <c r="D371" s="69" t="s">
        <v>788</v>
      </c>
      <c r="E371" s="29" t="s">
        <v>128</v>
      </c>
      <c r="F371" s="27" t="s">
        <v>125</v>
      </c>
      <c r="G371" s="30">
        <v>43609</v>
      </c>
      <c r="H371" s="62"/>
      <c r="I371" s="32">
        <v>1249</v>
      </c>
      <c r="J371" s="32">
        <v>1249</v>
      </c>
      <c r="K371" s="32"/>
      <c r="L371" s="32"/>
      <c r="M371" s="61"/>
      <c r="N371" s="34">
        <v>0</v>
      </c>
      <c r="O371" s="35" t="s">
        <v>942</v>
      </c>
      <c r="P371" s="36">
        <v>43250</v>
      </c>
      <c r="Q371" s="37" t="s">
        <v>773</v>
      </c>
      <c r="R371" s="36">
        <v>43250</v>
      </c>
      <c r="S371" s="37" t="s">
        <v>773</v>
      </c>
      <c r="T371" s="39"/>
      <c r="U371" s="70" t="s">
        <v>789</v>
      </c>
      <c r="V371" s="40">
        <v>6</v>
      </c>
      <c r="W371" s="41">
        <f t="shared" si="62"/>
        <v>72</v>
      </c>
      <c r="X371" s="41">
        <v>0</v>
      </c>
      <c r="Y371" s="41">
        <f t="shared" si="63"/>
        <v>0</v>
      </c>
      <c r="Z371" s="41">
        <f t="shared" si="64"/>
        <v>0</v>
      </c>
      <c r="AA371" s="41">
        <f t="shared" si="65"/>
        <v>72</v>
      </c>
      <c r="AB371" s="42">
        <f t="shared" si="66"/>
        <v>0</v>
      </c>
      <c r="AC371" s="42">
        <v>0</v>
      </c>
      <c r="AD371" s="43">
        <v>0</v>
      </c>
      <c r="AE371" s="42">
        <f t="shared" si="67"/>
        <v>0</v>
      </c>
      <c r="AF371" s="44">
        <v>0</v>
      </c>
      <c r="AG371" s="41">
        <v>19</v>
      </c>
      <c r="AH371" s="44">
        <v>0</v>
      </c>
      <c r="AI371" s="44">
        <f t="shared" si="68"/>
        <v>0</v>
      </c>
      <c r="AJ371" s="44">
        <f t="shared" si="69"/>
        <v>0</v>
      </c>
      <c r="AK371" s="44">
        <f t="shared" si="61"/>
        <v>0</v>
      </c>
      <c r="AL371" s="41" t="str">
        <f t="shared" si="70"/>
        <v>Nusidėvėjęs</v>
      </c>
      <c r="AM371" s="45" t="s">
        <v>944</v>
      </c>
      <c r="AN371" s="46">
        <f t="shared" si="71"/>
        <v>0</v>
      </c>
      <c r="AO371" s="47"/>
      <c r="AP371" s="47"/>
      <c r="AQ371" s="48">
        <f t="shared" si="72"/>
        <v>2019</v>
      </c>
      <c r="AR371" s="47"/>
      <c r="AS371" s="47"/>
      <c r="AT371" s="47"/>
    </row>
    <row r="372" spans="1:46" ht="15" customHeight="1" x14ac:dyDescent="0.25">
      <c r="A372" s="10"/>
      <c r="B372" s="26">
        <v>372</v>
      </c>
      <c r="C372" s="27" t="s">
        <v>730</v>
      </c>
      <c r="D372" s="69" t="s">
        <v>790</v>
      </c>
      <c r="E372" s="29" t="s">
        <v>512</v>
      </c>
      <c r="F372" s="27" t="s">
        <v>513</v>
      </c>
      <c r="G372" s="30">
        <v>43769</v>
      </c>
      <c r="H372" s="62"/>
      <c r="I372" s="32">
        <v>100.38</v>
      </c>
      <c r="J372" s="32"/>
      <c r="K372" s="32"/>
      <c r="L372" s="32"/>
      <c r="M372" s="61">
        <v>100.38</v>
      </c>
      <c r="N372" s="34">
        <v>0</v>
      </c>
      <c r="O372" s="35" t="s">
        <v>942</v>
      </c>
      <c r="P372" s="36">
        <v>43250</v>
      </c>
      <c r="Q372" s="37" t="s">
        <v>773</v>
      </c>
      <c r="R372" s="36">
        <v>43250</v>
      </c>
      <c r="S372" s="37" t="s">
        <v>773</v>
      </c>
      <c r="T372" s="39"/>
      <c r="U372" s="70" t="s">
        <v>776</v>
      </c>
      <c r="V372" s="40">
        <v>6</v>
      </c>
      <c r="W372" s="41">
        <f t="shared" si="62"/>
        <v>72</v>
      </c>
      <c r="X372" s="41">
        <v>0</v>
      </c>
      <c r="Y372" s="41">
        <f t="shared" si="63"/>
        <v>0</v>
      </c>
      <c r="Z372" s="41">
        <f t="shared" si="64"/>
        <v>0</v>
      </c>
      <c r="AA372" s="41">
        <f t="shared" si="65"/>
        <v>72</v>
      </c>
      <c r="AB372" s="42">
        <f t="shared" si="66"/>
        <v>0</v>
      </c>
      <c r="AC372" s="42">
        <v>0</v>
      </c>
      <c r="AD372" s="43">
        <v>0</v>
      </c>
      <c r="AE372" s="42">
        <f t="shared" si="67"/>
        <v>0</v>
      </c>
      <c r="AF372" s="44">
        <v>0</v>
      </c>
      <c r="AG372" s="41">
        <v>14</v>
      </c>
      <c r="AH372" s="44">
        <v>16.729999999999997</v>
      </c>
      <c r="AI372" s="44">
        <f t="shared" si="68"/>
        <v>16.729999999999997</v>
      </c>
      <c r="AJ372" s="44">
        <f t="shared" si="69"/>
        <v>19.518333333333331</v>
      </c>
      <c r="AK372" s="44">
        <f t="shared" si="61"/>
        <v>80.861666666666665</v>
      </c>
      <c r="AL372" s="41" t="str">
        <f t="shared" si="70"/>
        <v/>
      </c>
      <c r="AM372" s="45" t="s">
        <v>944</v>
      </c>
      <c r="AN372" s="46">
        <f t="shared" si="71"/>
        <v>0</v>
      </c>
      <c r="AO372" s="47"/>
      <c r="AP372" s="47"/>
      <c r="AQ372" s="48">
        <f t="shared" si="72"/>
        <v>2019</v>
      </c>
      <c r="AR372" s="47"/>
      <c r="AS372" s="47"/>
      <c r="AT372" s="47"/>
    </row>
    <row r="373" spans="1:46" ht="15" customHeight="1" x14ac:dyDescent="0.25">
      <c r="A373" s="10"/>
      <c r="B373" s="26">
        <v>373</v>
      </c>
      <c r="C373" s="27" t="s">
        <v>706</v>
      </c>
      <c r="D373" s="69" t="s">
        <v>791</v>
      </c>
      <c r="E373" s="29" t="s">
        <v>512</v>
      </c>
      <c r="F373" s="27" t="s">
        <v>513</v>
      </c>
      <c r="G373" s="30">
        <v>43769</v>
      </c>
      <c r="H373" s="62"/>
      <c r="I373" s="32">
        <v>21.51</v>
      </c>
      <c r="J373" s="32"/>
      <c r="K373" s="32"/>
      <c r="L373" s="32"/>
      <c r="M373" s="61">
        <v>21.51</v>
      </c>
      <c r="N373" s="34">
        <v>0</v>
      </c>
      <c r="O373" s="35" t="s">
        <v>942</v>
      </c>
      <c r="P373" s="36">
        <v>43250</v>
      </c>
      <c r="Q373" s="37" t="s">
        <v>773</v>
      </c>
      <c r="R373" s="36">
        <v>43250</v>
      </c>
      <c r="S373" s="37" t="s">
        <v>773</v>
      </c>
      <c r="T373" s="39"/>
      <c r="U373" s="70" t="s">
        <v>776</v>
      </c>
      <c r="V373" s="40">
        <v>6</v>
      </c>
      <c r="W373" s="41">
        <f t="shared" si="62"/>
        <v>72</v>
      </c>
      <c r="X373" s="41">
        <v>0</v>
      </c>
      <c r="Y373" s="41">
        <f t="shared" si="63"/>
        <v>0</v>
      </c>
      <c r="Z373" s="41">
        <f t="shared" si="64"/>
        <v>0</v>
      </c>
      <c r="AA373" s="41">
        <f t="shared" si="65"/>
        <v>72</v>
      </c>
      <c r="AB373" s="42">
        <f t="shared" si="66"/>
        <v>0</v>
      </c>
      <c r="AC373" s="42">
        <v>0</v>
      </c>
      <c r="AD373" s="43">
        <v>0</v>
      </c>
      <c r="AE373" s="42">
        <f t="shared" si="67"/>
        <v>0</v>
      </c>
      <c r="AF373" s="44">
        <v>0</v>
      </c>
      <c r="AG373" s="41">
        <v>14</v>
      </c>
      <c r="AH373" s="44">
        <v>3.585</v>
      </c>
      <c r="AI373" s="44">
        <f t="shared" si="68"/>
        <v>3.585</v>
      </c>
      <c r="AJ373" s="44">
        <f t="shared" si="69"/>
        <v>4.1825000000000001</v>
      </c>
      <c r="AK373" s="44">
        <f t="shared" si="61"/>
        <v>17.327500000000001</v>
      </c>
      <c r="AL373" s="41" t="str">
        <f t="shared" si="70"/>
        <v/>
      </c>
      <c r="AM373" s="45" t="s">
        <v>944</v>
      </c>
      <c r="AN373" s="46">
        <f t="shared" si="71"/>
        <v>0</v>
      </c>
      <c r="AO373" s="47"/>
      <c r="AP373" s="47"/>
      <c r="AQ373" s="48">
        <f t="shared" si="72"/>
        <v>2019</v>
      </c>
      <c r="AR373" s="47"/>
      <c r="AS373" s="47"/>
      <c r="AT373" s="47"/>
    </row>
    <row r="374" spans="1:46" ht="15" customHeight="1" x14ac:dyDescent="0.25">
      <c r="A374" s="10"/>
      <c r="B374" s="26">
        <v>374</v>
      </c>
      <c r="C374" s="27" t="s">
        <v>713</v>
      </c>
      <c r="D374" s="69" t="s">
        <v>792</v>
      </c>
      <c r="E374" s="29" t="s">
        <v>512</v>
      </c>
      <c r="F374" s="27" t="s">
        <v>513</v>
      </c>
      <c r="G374" s="30">
        <v>43769</v>
      </c>
      <c r="H374" s="62"/>
      <c r="I374" s="32">
        <v>9</v>
      </c>
      <c r="J374" s="32"/>
      <c r="K374" s="32"/>
      <c r="L374" s="32"/>
      <c r="M374" s="61">
        <v>9</v>
      </c>
      <c r="N374" s="34">
        <v>0</v>
      </c>
      <c r="O374" s="35" t="s">
        <v>942</v>
      </c>
      <c r="P374" s="36">
        <v>43250</v>
      </c>
      <c r="Q374" s="37" t="s">
        <v>773</v>
      </c>
      <c r="R374" s="36">
        <v>43250</v>
      </c>
      <c r="S374" s="37" t="s">
        <v>773</v>
      </c>
      <c r="T374" s="39"/>
      <c r="U374" s="70" t="s">
        <v>776</v>
      </c>
      <c r="V374" s="40">
        <v>6</v>
      </c>
      <c r="W374" s="41">
        <f t="shared" si="62"/>
        <v>72</v>
      </c>
      <c r="X374" s="41">
        <v>0</v>
      </c>
      <c r="Y374" s="41">
        <f t="shared" si="63"/>
        <v>0</v>
      </c>
      <c r="Z374" s="41">
        <f t="shared" si="64"/>
        <v>0</v>
      </c>
      <c r="AA374" s="41">
        <f t="shared" si="65"/>
        <v>72</v>
      </c>
      <c r="AB374" s="42">
        <f t="shared" si="66"/>
        <v>0</v>
      </c>
      <c r="AC374" s="42">
        <v>0</v>
      </c>
      <c r="AD374" s="43">
        <v>0</v>
      </c>
      <c r="AE374" s="42">
        <f t="shared" si="67"/>
        <v>0</v>
      </c>
      <c r="AF374" s="44">
        <v>0</v>
      </c>
      <c r="AG374" s="41">
        <v>14</v>
      </c>
      <c r="AH374" s="44">
        <v>1.5</v>
      </c>
      <c r="AI374" s="44">
        <f t="shared" si="68"/>
        <v>1.5</v>
      </c>
      <c r="AJ374" s="44">
        <f t="shared" si="69"/>
        <v>1.75</v>
      </c>
      <c r="AK374" s="44">
        <f t="shared" si="61"/>
        <v>7.25</v>
      </c>
      <c r="AL374" s="41" t="str">
        <f t="shared" si="70"/>
        <v/>
      </c>
      <c r="AM374" s="45" t="s">
        <v>944</v>
      </c>
      <c r="AN374" s="46">
        <f t="shared" si="71"/>
        <v>0</v>
      </c>
      <c r="AO374" s="47"/>
      <c r="AP374" s="47"/>
      <c r="AQ374" s="48">
        <f t="shared" si="72"/>
        <v>2019</v>
      </c>
      <c r="AR374" s="47"/>
      <c r="AS374" s="47"/>
      <c r="AT374" s="47"/>
    </row>
    <row r="375" spans="1:46" ht="15" customHeight="1" x14ac:dyDescent="0.25">
      <c r="A375" s="10"/>
      <c r="B375" s="26">
        <v>375</v>
      </c>
      <c r="C375" s="27" t="s">
        <v>783</v>
      </c>
      <c r="D375" s="69" t="s">
        <v>793</v>
      </c>
      <c r="E375" s="29" t="s">
        <v>512</v>
      </c>
      <c r="F375" s="27" t="s">
        <v>73</v>
      </c>
      <c r="G375" s="30">
        <v>43769</v>
      </c>
      <c r="H375" s="62"/>
      <c r="I375" s="32">
        <v>250</v>
      </c>
      <c r="J375" s="32"/>
      <c r="K375" s="32"/>
      <c r="L375" s="32"/>
      <c r="M375" s="61">
        <v>250</v>
      </c>
      <c r="N375" s="34">
        <v>0</v>
      </c>
      <c r="O375" s="35" t="s">
        <v>943</v>
      </c>
      <c r="P375" s="36"/>
      <c r="Q375" s="37"/>
      <c r="R375" s="38"/>
      <c r="S375" s="39"/>
      <c r="T375" s="39"/>
      <c r="U375" s="39"/>
      <c r="V375" s="40">
        <v>6</v>
      </c>
      <c r="W375" s="41">
        <f t="shared" si="62"/>
        <v>72</v>
      </c>
      <c r="X375" s="41">
        <v>0</v>
      </c>
      <c r="Y375" s="41">
        <f t="shared" si="63"/>
        <v>0</v>
      </c>
      <c r="Z375" s="41">
        <f t="shared" si="64"/>
        <v>0</v>
      </c>
      <c r="AA375" s="41">
        <f t="shared" si="65"/>
        <v>72</v>
      </c>
      <c r="AB375" s="42">
        <f t="shared" si="66"/>
        <v>0</v>
      </c>
      <c r="AC375" s="42">
        <v>0</v>
      </c>
      <c r="AD375" s="43">
        <v>0</v>
      </c>
      <c r="AE375" s="42">
        <f t="shared" si="67"/>
        <v>0</v>
      </c>
      <c r="AF375" s="44">
        <v>0</v>
      </c>
      <c r="AG375" s="41">
        <v>0</v>
      </c>
      <c r="AH375" s="44">
        <v>0</v>
      </c>
      <c r="AI375" s="44">
        <f t="shared" si="68"/>
        <v>0</v>
      </c>
      <c r="AJ375" s="44">
        <f t="shared" si="69"/>
        <v>0</v>
      </c>
      <c r="AK375" s="44">
        <f t="shared" si="61"/>
        <v>250</v>
      </c>
      <c r="AL375" s="41" t="str">
        <f t="shared" si="70"/>
        <v>Nesuderintas</v>
      </c>
      <c r="AM375" s="45" t="s">
        <v>943</v>
      </c>
      <c r="AN375" s="46">
        <f t="shared" si="71"/>
        <v>0</v>
      </c>
      <c r="AO375" s="47"/>
      <c r="AP375" s="47"/>
      <c r="AQ375" s="48">
        <f t="shared" si="72"/>
        <v>2019</v>
      </c>
      <c r="AR375" s="47"/>
      <c r="AS375" s="47"/>
      <c r="AT375" s="47"/>
    </row>
    <row r="376" spans="1:46" ht="15" customHeight="1" x14ac:dyDescent="0.25">
      <c r="A376" s="10"/>
      <c r="B376" s="26">
        <v>376</v>
      </c>
      <c r="C376" s="27" t="s">
        <v>783</v>
      </c>
      <c r="D376" s="69" t="s">
        <v>794</v>
      </c>
      <c r="E376" s="29" t="s">
        <v>512</v>
      </c>
      <c r="F376" s="27" t="s">
        <v>73</v>
      </c>
      <c r="G376" s="30">
        <v>43769</v>
      </c>
      <c r="H376" s="62"/>
      <c r="I376" s="32">
        <v>250</v>
      </c>
      <c r="J376" s="32"/>
      <c r="K376" s="32"/>
      <c r="L376" s="32"/>
      <c r="M376" s="61">
        <v>250</v>
      </c>
      <c r="N376" s="34">
        <v>0</v>
      </c>
      <c r="O376" s="35" t="s">
        <v>943</v>
      </c>
      <c r="P376" s="36"/>
      <c r="Q376" s="37"/>
      <c r="R376" s="38"/>
      <c r="S376" s="39"/>
      <c r="T376" s="39"/>
      <c r="U376" s="39"/>
      <c r="V376" s="40">
        <v>6</v>
      </c>
      <c r="W376" s="41">
        <f t="shared" si="62"/>
        <v>72</v>
      </c>
      <c r="X376" s="41">
        <v>0</v>
      </c>
      <c r="Y376" s="41">
        <f t="shared" si="63"/>
        <v>0</v>
      </c>
      <c r="Z376" s="41">
        <f t="shared" si="64"/>
        <v>0</v>
      </c>
      <c r="AA376" s="41">
        <f t="shared" si="65"/>
        <v>72</v>
      </c>
      <c r="AB376" s="42">
        <f t="shared" si="66"/>
        <v>0</v>
      </c>
      <c r="AC376" s="42">
        <v>0</v>
      </c>
      <c r="AD376" s="43">
        <v>0</v>
      </c>
      <c r="AE376" s="42">
        <f t="shared" si="67"/>
        <v>0</v>
      </c>
      <c r="AF376" s="44">
        <v>0</v>
      </c>
      <c r="AG376" s="41">
        <v>0</v>
      </c>
      <c r="AH376" s="44">
        <v>0</v>
      </c>
      <c r="AI376" s="44">
        <f t="shared" si="68"/>
        <v>0</v>
      </c>
      <c r="AJ376" s="44">
        <f t="shared" si="69"/>
        <v>0</v>
      </c>
      <c r="AK376" s="44">
        <f t="shared" si="61"/>
        <v>250</v>
      </c>
      <c r="AL376" s="41" t="str">
        <f t="shared" si="70"/>
        <v>Nesuderintas</v>
      </c>
      <c r="AM376" s="45" t="s">
        <v>943</v>
      </c>
      <c r="AN376" s="46">
        <f t="shared" si="71"/>
        <v>0</v>
      </c>
      <c r="AO376" s="47"/>
      <c r="AP376" s="47"/>
      <c r="AQ376" s="48">
        <f t="shared" si="72"/>
        <v>2019</v>
      </c>
      <c r="AR376" s="47"/>
      <c r="AS376" s="47"/>
      <c r="AT376" s="47"/>
    </row>
    <row r="377" spans="1:46" ht="15" customHeight="1" x14ac:dyDescent="0.25">
      <c r="A377" s="10"/>
      <c r="B377" s="26">
        <v>377</v>
      </c>
      <c r="C377" s="27" t="s">
        <v>783</v>
      </c>
      <c r="D377" s="69" t="s">
        <v>795</v>
      </c>
      <c r="E377" s="29" t="s">
        <v>512</v>
      </c>
      <c r="F377" s="27" t="s">
        <v>73</v>
      </c>
      <c r="G377" s="30">
        <v>43769</v>
      </c>
      <c r="H377" s="62"/>
      <c r="I377" s="32">
        <v>250</v>
      </c>
      <c r="J377" s="32"/>
      <c r="K377" s="32"/>
      <c r="L377" s="32"/>
      <c r="M377" s="61">
        <v>250</v>
      </c>
      <c r="N377" s="34">
        <v>0</v>
      </c>
      <c r="O377" s="35" t="s">
        <v>943</v>
      </c>
      <c r="P377" s="36"/>
      <c r="Q377" s="37"/>
      <c r="R377" s="38"/>
      <c r="S377" s="39"/>
      <c r="T377" s="39"/>
      <c r="U377" s="39"/>
      <c r="V377" s="40">
        <v>6</v>
      </c>
      <c r="W377" s="41">
        <f t="shared" si="62"/>
        <v>72</v>
      </c>
      <c r="X377" s="41">
        <v>0</v>
      </c>
      <c r="Y377" s="41">
        <f t="shared" si="63"/>
        <v>0</v>
      </c>
      <c r="Z377" s="41">
        <f t="shared" si="64"/>
        <v>0</v>
      </c>
      <c r="AA377" s="41">
        <f t="shared" si="65"/>
        <v>72</v>
      </c>
      <c r="AB377" s="42">
        <f t="shared" si="66"/>
        <v>0</v>
      </c>
      <c r="AC377" s="42">
        <v>0</v>
      </c>
      <c r="AD377" s="43">
        <v>0</v>
      </c>
      <c r="AE377" s="42">
        <f t="shared" si="67"/>
        <v>0</v>
      </c>
      <c r="AF377" s="44">
        <v>0</v>
      </c>
      <c r="AG377" s="41">
        <v>0</v>
      </c>
      <c r="AH377" s="44">
        <v>0</v>
      </c>
      <c r="AI377" s="44">
        <f t="shared" si="68"/>
        <v>0</v>
      </c>
      <c r="AJ377" s="44">
        <f t="shared" si="69"/>
        <v>0</v>
      </c>
      <c r="AK377" s="44">
        <f t="shared" si="61"/>
        <v>250</v>
      </c>
      <c r="AL377" s="41" t="str">
        <f t="shared" si="70"/>
        <v>Nesuderintas</v>
      </c>
      <c r="AM377" s="45" t="s">
        <v>943</v>
      </c>
      <c r="AN377" s="46">
        <f t="shared" si="71"/>
        <v>0</v>
      </c>
      <c r="AO377" s="47"/>
      <c r="AP377" s="47"/>
      <c r="AQ377" s="48">
        <f t="shared" si="72"/>
        <v>2019</v>
      </c>
      <c r="AR377" s="47"/>
      <c r="AS377" s="47"/>
      <c r="AT377" s="47"/>
    </row>
    <row r="378" spans="1:46" ht="15" customHeight="1" x14ac:dyDescent="0.25">
      <c r="A378" s="10"/>
      <c r="B378" s="26">
        <v>378</v>
      </c>
      <c r="C378" s="27" t="s">
        <v>796</v>
      </c>
      <c r="D378" s="69" t="s">
        <v>797</v>
      </c>
      <c r="E378" s="29" t="s">
        <v>512</v>
      </c>
      <c r="F378" s="27" t="s">
        <v>73</v>
      </c>
      <c r="G378" s="30">
        <v>43769</v>
      </c>
      <c r="H378" s="62"/>
      <c r="I378" s="32">
        <v>275</v>
      </c>
      <c r="J378" s="32"/>
      <c r="K378" s="32"/>
      <c r="L378" s="32"/>
      <c r="M378" s="61">
        <v>275</v>
      </c>
      <c r="N378" s="34">
        <v>0</v>
      </c>
      <c r="O378" s="35" t="s">
        <v>943</v>
      </c>
      <c r="P378" s="36"/>
      <c r="Q378" s="37"/>
      <c r="R378" s="38"/>
      <c r="S378" s="39"/>
      <c r="T378" s="39"/>
      <c r="U378" s="39"/>
      <c r="V378" s="40">
        <v>6</v>
      </c>
      <c r="W378" s="41">
        <f t="shared" si="62"/>
        <v>72</v>
      </c>
      <c r="X378" s="41">
        <v>0</v>
      </c>
      <c r="Y378" s="41">
        <f t="shared" si="63"/>
        <v>0</v>
      </c>
      <c r="Z378" s="41">
        <f t="shared" si="64"/>
        <v>0</v>
      </c>
      <c r="AA378" s="41">
        <f t="shared" si="65"/>
        <v>72</v>
      </c>
      <c r="AB378" s="42">
        <f t="shared" si="66"/>
        <v>0</v>
      </c>
      <c r="AC378" s="42">
        <v>0</v>
      </c>
      <c r="AD378" s="43">
        <v>0</v>
      </c>
      <c r="AE378" s="42">
        <f t="shared" si="67"/>
        <v>0</v>
      </c>
      <c r="AF378" s="44">
        <v>0</v>
      </c>
      <c r="AG378" s="41">
        <v>0</v>
      </c>
      <c r="AH378" s="44">
        <v>0</v>
      </c>
      <c r="AI378" s="44">
        <f t="shared" si="68"/>
        <v>0</v>
      </c>
      <c r="AJ378" s="44">
        <f t="shared" si="69"/>
        <v>0</v>
      </c>
      <c r="AK378" s="44">
        <f t="shared" si="61"/>
        <v>275</v>
      </c>
      <c r="AL378" s="41" t="str">
        <f t="shared" si="70"/>
        <v>Nesuderintas</v>
      </c>
      <c r="AM378" s="45" t="s">
        <v>943</v>
      </c>
      <c r="AN378" s="46">
        <f t="shared" si="71"/>
        <v>0</v>
      </c>
      <c r="AO378" s="47"/>
      <c r="AP378" s="47"/>
      <c r="AQ378" s="48">
        <f t="shared" si="72"/>
        <v>2019</v>
      </c>
      <c r="AR378" s="47"/>
      <c r="AS378" s="47"/>
      <c r="AT378" s="47"/>
    </row>
    <row r="379" spans="1:46" ht="15" customHeight="1" x14ac:dyDescent="0.25">
      <c r="A379" s="10"/>
      <c r="B379" s="26">
        <v>379</v>
      </c>
      <c r="C379" s="27" t="s">
        <v>798</v>
      </c>
      <c r="D379" s="69" t="s">
        <v>799</v>
      </c>
      <c r="E379" s="29" t="s">
        <v>512</v>
      </c>
      <c r="F379" s="27" t="s">
        <v>513</v>
      </c>
      <c r="G379" s="30">
        <v>43566</v>
      </c>
      <c r="H379" s="62"/>
      <c r="I379" s="32">
        <v>169</v>
      </c>
      <c r="J379" s="32"/>
      <c r="K379" s="32"/>
      <c r="L379" s="32"/>
      <c r="M379" s="61">
        <v>169</v>
      </c>
      <c r="N379" s="34">
        <v>0</v>
      </c>
      <c r="O379" s="35" t="s">
        <v>942</v>
      </c>
      <c r="P379" s="36">
        <v>43250</v>
      </c>
      <c r="Q379" s="37" t="s">
        <v>773</v>
      </c>
      <c r="R379" s="36">
        <v>43250</v>
      </c>
      <c r="S379" s="37" t="s">
        <v>773</v>
      </c>
      <c r="T379" s="39"/>
      <c r="U379" s="70" t="s">
        <v>776</v>
      </c>
      <c r="V379" s="40">
        <v>6</v>
      </c>
      <c r="W379" s="41">
        <f t="shared" si="62"/>
        <v>72</v>
      </c>
      <c r="X379" s="41">
        <v>0</v>
      </c>
      <c r="Y379" s="41">
        <f t="shared" si="63"/>
        <v>0</v>
      </c>
      <c r="Z379" s="41">
        <f t="shared" si="64"/>
        <v>0</v>
      </c>
      <c r="AA379" s="41">
        <f t="shared" si="65"/>
        <v>72</v>
      </c>
      <c r="AB379" s="42">
        <f t="shared" si="66"/>
        <v>0</v>
      </c>
      <c r="AC379" s="42">
        <v>0</v>
      </c>
      <c r="AD379" s="43">
        <v>0</v>
      </c>
      <c r="AE379" s="42">
        <f t="shared" si="67"/>
        <v>0</v>
      </c>
      <c r="AF379" s="44">
        <v>0</v>
      </c>
      <c r="AG379" s="41">
        <v>20</v>
      </c>
      <c r="AH379" s="44">
        <v>28.166666666666668</v>
      </c>
      <c r="AI379" s="44">
        <f t="shared" si="68"/>
        <v>28.166666666666668</v>
      </c>
      <c r="AJ379" s="44">
        <f t="shared" si="69"/>
        <v>46.944444444444443</v>
      </c>
      <c r="AK379" s="44">
        <f t="shared" si="61"/>
        <v>122.05555555555556</v>
      </c>
      <c r="AL379" s="41" t="str">
        <f t="shared" si="70"/>
        <v/>
      </c>
      <c r="AM379" s="45" t="s">
        <v>944</v>
      </c>
      <c r="AN379" s="46">
        <f t="shared" si="71"/>
        <v>0</v>
      </c>
      <c r="AO379" s="47"/>
      <c r="AP379" s="47"/>
      <c r="AQ379" s="48">
        <f t="shared" si="72"/>
        <v>2019</v>
      </c>
      <c r="AR379" s="47"/>
      <c r="AS379" s="47"/>
      <c r="AT379" s="47"/>
    </row>
    <row r="380" spans="1:46" x14ac:dyDescent="0.25">
      <c r="A380" s="10"/>
      <c r="B380" s="26">
        <v>380</v>
      </c>
      <c r="C380" s="27" t="s">
        <v>704</v>
      </c>
      <c r="D380" s="69" t="s">
        <v>800</v>
      </c>
      <c r="E380" s="29" t="s">
        <v>512</v>
      </c>
      <c r="F380" s="27" t="s">
        <v>513</v>
      </c>
      <c r="G380" s="30">
        <v>43646</v>
      </c>
      <c r="H380" s="62"/>
      <c r="I380" s="32">
        <v>21.51</v>
      </c>
      <c r="J380" s="32"/>
      <c r="K380" s="32"/>
      <c r="L380" s="32"/>
      <c r="M380" s="61">
        <v>21.51</v>
      </c>
      <c r="N380" s="34">
        <v>0</v>
      </c>
      <c r="O380" s="35" t="s">
        <v>942</v>
      </c>
      <c r="P380" s="36">
        <v>43250</v>
      </c>
      <c r="Q380" s="37" t="s">
        <v>773</v>
      </c>
      <c r="R380" s="36">
        <v>43250</v>
      </c>
      <c r="S380" s="37" t="s">
        <v>773</v>
      </c>
      <c r="T380" s="39"/>
      <c r="U380" s="70" t="s">
        <v>776</v>
      </c>
      <c r="V380" s="40">
        <v>6</v>
      </c>
      <c r="W380" s="41">
        <f t="shared" si="62"/>
        <v>72</v>
      </c>
      <c r="X380" s="41">
        <v>0</v>
      </c>
      <c r="Y380" s="41">
        <f t="shared" si="63"/>
        <v>0</v>
      </c>
      <c r="Z380" s="41">
        <f t="shared" si="64"/>
        <v>0</v>
      </c>
      <c r="AA380" s="41">
        <f t="shared" si="65"/>
        <v>72</v>
      </c>
      <c r="AB380" s="42">
        <f t="shared" si="66"/>
        <v>0</v>
      </c>
      <c r="AC380" s="42">
        <v>0</v>
      </c>
      <c r="AD380" s="43">
        <v>0</v>
      </c>
      <c r="AE380" s="42">
        <f t="shared" si="67"/>
        <v>0</v>
      </c>
      <c r="AF380" s="44">
        <v>0</v>
      </c>
      <c r="AG380" s="41">
        <v>18</v>
      </c>
      <c r="AH380" s="44">
        <v>3.585</v>
      </c>
      <c r="AI380" s="44">
        <f t="shared" si="68"/>
        <v>3.585</v>
      </c>
      <c r="AJ380" s="44">
        <f t="shared" si="69"/>
        <v>5.3775000000000004</v>
      </c>
      <c r="AK380" s="44">
        <f t="shared" si="61"/>
        <v>16.1325</v>
      </c>
      <c r="AL380" s="41" t="str">
        <f t="shared" si="70"/>
        <v/>
      </c>
      <c r="AM380" s="45" t="s">
        <v>944</v>
      </c>
      <c r="AN380" s="46">
        <f t="shared" si="71"/>
        <v>0</v>
      </c>
      <c r="AO380" s="47"/>
      <c r="AP380" s="47"/>
      <c r="AQ380" s="48">
        <f t="shared" si="72"/>
        <v>2019</v>
      </c>
      <c r="AR380" s="47"/>
      <c r="AS380" s="47"/>
      <c r="AT380" s="47"/>
    </row>
    <row r="381" spans="1:46" ht="15" customHeight="1" x14ac:dyDescent="0.25">
      <c r="A381" s="10"/>
      <c r="B381" s="26">
        <v>381</v>
      </c>
      <c r="C381" s="27" t="s">
        <v>706</v>
      </c>
      <c r="D381" s="69" t="s">
        <v>801</v>
      </c>
      <c r="E381" s="29" t="s">
        <v>512</v>
      </c>
      <c r="F381" s="27" t="s">
        <v>513</v>
      </c>
      <c r="G381" s="30">
        <v>43646</v>
      </c>
      <c r="H381" s="62"/>
      <c r="I381" s="32">
        <v>193.59</v>
      </c>
      <c r="J381" s="32"/>
      <c r="K381" s="32"/>
      <c r="L381" s="32"/>
      <c r="M381" s="61">
        <v>193.59</v>
      </c>
      <c r="N381" s="34">
        <v>0</v>
      </c>
      <c r="O381" s="35" t="s">
        <v>942</v>
      </c>
      <c r="P381" s="36">
        <v>43250</v>
      </c>
      <c r="Q381" s="37" t="s">
        <v>773</v>
      </c>
      <c r="R381" s="36">
        <v>43250</v>
      </c>
      <c r="S381" s="37" t="s">
        <v>773</v>
      </c>
      <c r="T381" s="39"/>
      <c r="U381" s="70" t="s">
        <v>776</v>
      </c>
      <c r="V381" s="40">
        <v>6</v>
      </c>
      <c r="W381" s="41">
        <f t="shared" si="62"/>
        <v>72</v>
      </c>
      <c r="X381" s="41">
        <v>0</v>
      </c>
      <c r="Y381" s="41">
        <f t="shared" si="63"/>
        <v>0</v>
      </c>
      <c r="Z381" s="41">
        <f t="shared" si="64"/>
        <v>0</v>
      </c>
      <c r="AA381" s="41">
        <f t="shared" si="65"/>
        <v>72</v>
      </c>
      <c r="AB381" s="42">
        <f t="shared" si="66"/>
        <v>0</v>
      </c>
      <c r="AC381" s="42">
        <v>0</v>
      </c>
      <c r="AD381" s="43">
        <v>0</v>
      </c>
      <c r="AE381" s="42">
        <f t="shared" si="67"/>
        <v>0</v>
      </c>
      <c r="AF381" s="44">
        <v>0</v>
      </c>
      <c r="AG381" s="41">
        <v>18</v>
      </c>
      <c r="AH381" s="44">
        <v>32.265000000000001</v>
      </c>
      <c r="AI381" s="44">
        <f t="shared" si="68"/>
        <v>32.265000000000001</v>
      </c>
      <c r="AJ381" s="44">
        <f t="shared" si="69"/>
        <v>48.397500000000001</v>
      </c>
      <c r="AK381" s="44">
        <f t="shared" si="61"/>
        <v>145.1925</v>
      </c>
      <c r="AL381" s="41" t="str">
        <f t="shared" si="70"/>
        <v/>
      </c>
      <c r="AM381" s="45" t="s">
        <v>944</v>
      </c>
      <c r="AN381" s="46">
        <f t="shared" si="71"/>
        <v>0</v>
      </c>
      <c r="AO381" s="47"/>
      <c r="AP381" s="47"/>
      <c r="AQ381" s="48">
        <f t="shared" si="72"/>
        <v>2019</v>
      </c>
      <c r="AR381" s="47"/>
      <c r="AS381" s="47"/>
      <c r="AT381" s="47"/>
    </row>
    <row r="382" spans="1:46" ht="15" customHeight="1" x14ac:dyDescent="0.25">
      <c r="A382" s="10"/>
      <c r="B382" s="26">
        <v>382</v>
      </c>
      <c r="C382" s="27" t="s">
        <v>706</v>
      </c>
      <c r="D382" s="69" t="s">
        <v>802</v>
      </c>
      <c r="E382" s="29" t="s">
        <v>512</v>
      </c>
      <c r="F382" s="27" t="s">
        <v>513</v>
      </c>
      <c r="G382" s="30">
        <v>43646</v>
      </c>
      <c r="H382" s="62"/>
      <c r="I382" s="32">
        <v>50.19</v>
      </c>
      <c r="J382" s="32"/>
      <c r="K382" s="32"/>
      <c r="L382" s="32"/>
      <c r="M382" s="61">
        <v>50.19</v>
      </c>
      <c r="N382" s="34">
        <v>0</v>
      </c>
      <c r="O382" s="35" t="s">
        <v>942</v>
      </c>
      <c r="P382" s="36">
        <v>43250</v>
      </c>
      <c r="Q382" s="37" t="s">
        <v>773</v>
      </c>
      <c r="R382" s="36">
        <v>43250</v>
      </c>
      <c r="S382" s="37" t="s">
        <v>773</v>
      </c>
      <c r="T382" s="39"/>
      <c r="U382" s="70" t="s">
        <v>776</v>
      </c>
      <c r="V382" s="40">
        <v>6</v>
      </c>
      <c r="W382" s="41">
        <f t="shared" si="62"/>
        <v>72</v>
      </c>
      <c r="X382" s="41">
        <v>0</v>
      </c>
      <c r="Y382" s="41">
        <f t="shared" si="63"/>
        <v>0</v>
      </c>
      <c r="Z382" s="41">
        <f t="shared" si="64"/>
        <v>0</v>
      </c>
      <c r="AA382" s="41">
        <f t="shared" si="65"/>
        <v>72</v>
      </c>
      <c r="AB382" s="42">
        <f t="shared" si="66"/>
        <v>0</v>
      </c>
      <c r="AC382" s="42">
        <v>0</v>
      </c>
      <c r="AD382" s="43">
        <v>0</v>
      </c>
      <c r="AE382" s="42">
        <f t="shared" si="67"/>
        <v>0</v>
      </c>
      <c r="AF382" s="44">
        <v>0</v>
      </c>
      <c r="AG382" s="41">
        <v>18</v>
      </c>
      <c r="AH382" s="44">
        <v>8.3649999999999984</v>
      </c>
      <c r="AI382" s="44">
        <f t="shared" si="68"/>
        <v>8.3649999999999984</v>
      </c>
      <c r="AJ382" s="44">
        <f t="shared" si="69"/>
        <v>12.547499999999999</v>
      </c>
      <c r="AK382" s="44">
        <f t="shared" si="61"/>
        <v>37.642499999999998</v>
      </c>
      <c r="AL382" s="41" t="str">
        <f t="shared" si="70"/>
        <v/>
      </c>
      <c r="AM382" s="45" t="s">
        <v>944</v>
      </c>
      <c r="AN382" s="46">
        <f t="shared" si="71"/>
        <v>0</v>
      </c>
      <c r="AO382" s="47"/>
      <c r="AP382" s="47"/>
      <c r="AQ382" s="48">
        <f t="shared" si="72"/>
        <v>2019</v>
      </c>
      <c r="AR382" s="47"/>
      <c r="AS382" s="47"/>
      <c r="AT382" s="47"/>
    </row>
    <row r="383" spans="1:46" x14ac:dyDescent="0.25">
      <c r="A383" s="10"/>
      <c r="B383" s="26">
        <v>383</v>
      </c>
      <c r="C383" s="27" t="s">
        <v>713</v>
      </c>
      <c r="D383" s="69" t="s">
        <v>803</v>
      </c>
      <c r="E383" s="29" t="s">
        <v>512</v>
      </c>
      <c r="F383" s="27" t="s">
        <v>513</v>
      </c>
      <c r="G383" s="30">
        <v>43646</v>
      </c>
      <c r="H383" s="62"/>
      <c r="I383" s="32">
        <v>9</v>
      </c>
      <c r="J383" s="32"/>
      <c r="K383" s="32"/>
      <c r="L383" s="32"/>
      <c r="M383" s="61">
        <v>9</v>
      </c>
      <c r="N383" s="34">
        <v>0</v>
      </c>
      <c r="O383" s="35" t="s">
        <v>942</v>
      </c>
      <c r="P383" s="36">
        <v>43250</v>
      </c>
      <c r="Q383" s="37" t="s">
        <v>773</v>
      </c>
      <c r="R383" s="36">
        <v>43250</v>
      </c>
      <c r="S383" s="37" t="s">
        <v>773</v>
      </c>
      <c r="T383" s="39"/>
      <c r="U383" s="70" t="s">
        <v>776</v>
      </c>
      <c r="V383" s="40">
        <v>6</v>
      </c>
      <c r="W383" s="41">
        <f t="shared" si="62"/>
        <v>72</v>
      </c>
      <c r="X383" s="41">
        <v>0</v>
      </c>
      <c r="Y383" s="41">
        <f t="shared" si="63"/>
        <v>0</v>
      </c>
      <c r="Z383" s="41">
        <f t="shared" si="64"/>
        <v>0</v>
      </c>
      <c r="AA383" s="41">
        <f t="shared" si="65"/>
        <v>72</v>
      </c>
      <c r="AB383" s="42">
        <f t="shared" si="66"/>
        <v>0</v>
      </c>
      <c r="AC383" s="42">
        <v>0</v>
      </c>
      <c r="AD383" s="43">
        <v>0</v>
      </c>
      <c r="AE383" s="42">
        <f t="shared" si="67"/>
        <v>0</v>
      </c>
      <c r="AF383" s="44">
        <v>0</v>
      </c>
      <c r="AG383" s="41">
        <v>18</v>
      </c>
      <c r="AH383" s="44">
        <v>1.5</v>
      </c>
      <c r="AI383" s="44">
        <f t="shared" si="68"/>
        <v>1.5</v>
      </c>
      <c r="AJ383" s="44">
        <f t="shared" si="69"/>
        <v>2.25</v>
      </c>
      <c r="AK383" s="44">
        <f t="shared" si="61"/>
        <v>6.75</v>
      </c>
      <c r="AL383" s="41" t="str">
        <f t="shared" si="70"/>
        <v/>
      </c>
      <c r="AM383" s="45" t="s">
        <v>944</v>
      </c>
      <c r="AN383" s="46">
        <f t="shared" si="71"/>
        <v>0</v>
      </c>
      <c r="AO383" s="47"/>
      <c r="AP383" s="47"/>
      <c r="AQ383" s="48">
        <f t="shared" si="72"/>
        <v>2019</v>
      </c>
      <c r="AR383" s="47"/>
      <c r="AS383" s="47"/>
      <c r="AT383" s="47"/>
    </row>
    <row r="384" spans="1:46" ht="15" customHeight="1" x14ac:dyDescent="0.25">
      <c r="A384" s="10"/>
      <c r="B384" s="26">
        <v>384</v>
      </c>
      <c r="C384" s="27" t="s">
        <v>804</v>
      </c>
      <c r="D384" s="69" t="s">
        <v>805</v>
      </c>
      <c r="E384" s="29" t="s">
        <v>512</v>
      </c>
      <c r="F384" s="27" t="s">
        <v>73</v>
      </c>
      <c r="G384" s="30">
        <v>43646</v>
      </c>
      <c r="H384" s="62"/>
      <c r="I384" s="32">
        <v>170</v>
      </c>
      <c r="J384" s="32"/>
      <c r="K384" s="32"/>
      <c r="L384" s="32"/>
      <c r="M384" s="61">
        <v>170</v>
      </c>
      <c r="N384" s="34">
        <v>0</v>
      </c>
      <c r="O384" s="35" t="s">
        <v>943</v>
      </c>
      <c r="P384" s="36"/>
      <c r="Q384" s="37"/>
      <c r="R384" s="38"/>
      <c r="S384" s="39"/>
      <c r="T384" s="39"/>
      <c r="U384" s="39"/>
      <c r="V384" s="40">
        <v>6</v>
      </c>
      <c r="W384" s="41">
        <f t="shared" si="62"/>
        <v>72</v>
      </c>
      <c r="X384" s="41">
        <v>0</v>
      </c>
      <c r="Y384" s="41">
        <f t="shared" si="63"/>
        <v>0</v>
      </c>
      <c r="Z384" s="41">
        <f t="shared" si="64"/>
        <v>0</v>
      </c>
      <c r="AA384" s="41">
        <f t="shared" si="65"/>
        <v>72</v>
      </c>
      <c r="AB384" s="42">
        <f t="shared" si="66"/>
        <v>0</v>
      </c>
      <c r="AC384" s="42">
        <v>0</v>
      </c>
      <c r="AD384" s="43">
        <v>0</v>
      </c>
      <c r="AE384" s="42">
        <f t="shared" si="67"/>
        <v>0</v>
      </c>
      <c r="AF384" s="44">
        <v>0</v>
      </c>
      <c r="AG384" s="41">
        <v>0</v>
      </c>
      <c r="AH384" s="44">
        <v>0</v>
      </c>
      <c r="AI384" s="44">
        <f t="shared" si="68"/>
        <v>0</v>
      </c>
      <c r="AJ384" s="44">
        <f t="shared" si="69"/>
        <v>0</v>
      </c>
      <c r="AK384" s="44">
        <f t="shared" si="61"/>
        <v>170</v>
      </c>
      <c r="AL384" s="41" t="str">
        <f t="shared" si="70"/>
        <v>Nesuderintas</v>
      </c>
      <c r="AM384" s="45" t="s">
        <v>943</v>
      </c>
      <c r="AN384" s="46">
        <f t="shared" si="71"/>
        <v>0</v>
      </c>
      <c r="AO384" s="47"/>
      <c r="AP384" s="47"/>
      <c r="AQ384" s="48">
        <f t="shared" si="72"/>
        <v>2019</v>
      </c>
      <c r="AR384" s="47"/>
      <c r="AS384" s="47"/>
      <c r="AT384" s="47"/>
    </row>
    <row r="385" spans="1:46" ht="15" customHeight="1" x14ac:dyDescent="0.25">
      <c r="A385" s="10"/>
      <c r="B385" s="26">
        <v>385</v>
      </c>
      <c r="C385" s="27" t="s">
        <v>718</v>
      </c>
      <c r="D385" s="69" t="s">
        <v>806</v>
      </c>
      <c r="E385" s="29" t="s">
        <v>512</v>
      </c>
      <c r="F385" s="27" t="s">
        <v>513</v>
      </c>
      <c r="G385" s="30">
        <v>43646</v>
      </c>
      <c r="H385" s="62"/>
      <c r="I385" s="32">
        <v>90</v>
      </c>
      <c r="J385" s="32"/>
      <c r="K385" s="32"/>
      <c r="L385" s="32"/>
      <c r="M385" s="61">
        <v>90</v>
      </c>
      <c r="N385" s="34">
        <v>0</v>
      </c>
      <c r="O385" s="35" t="s">
        <v>942</v>
      </c>
      <c r="P385" s="36">
        <v>43250</v>
      </c>
      <c r="Q385" s="37" t="s">
        <v>773</v>
      </c>
      <c r="R385" s="36">
        <v>43250</v>
      </c>
      <c r="S385" s="37" t="s">
        <v>773</v>
      </c>
      <c r="T385" s="39"/>
      <c r="U385" s="70" t="s">
        <v>776</v>
      </c>
      <c r="V385" s="40">
        <v>6</v>
      </c>
      <c r="W385" s="41">
        <f t="shared" si="62"/>
        <v>72</v>
      </c>
      <c r="X385" s="41">
        <v>0</v>
      </c>
      <c r="Y385" s="41">
        <f t="shared" si="63"/>
        <v>0</v>
      </c>
      <c r="Z385" s="41">
        <f t="shared" si="64"/>
        <v>0</v>
      </c>
      <c r="AA385" s="41">
        <f t="shared" si="65"/>
        <v>72</v>
      </c>
      <c r="AB385" s="42">
        <f t="shared" si="66"/>
        <v>0</v>
      </c>
      <c r="AC385" s="42">
        <v>0</v>
      </c>
      <c r="AD385" s="43">
        <v>0</v>
      </c>
      <c r="AE385" s="42">
        <f t="shared" si="67"/>
        <v>0</v>
      </c>
      <c r="AF385" s="44">
        <v>0</v>
      </c>
      <c r="AG385" s="41">
        <v>18</v>
      </c>
      <c r="AH385" s="44">
        <v>15</v>
      </c>
      <c r="AI385" s="44">
        <f t="shared" si="68"/>
        <v>15</v>
      </c>
      <c r="AJ385" s="44">
        <f t="shared" si="69"/>
        <v>22.5</v>
      </c>
      <c r="AK385" s="44">
        <f t="shared" si="61"/>
        <v>67.5</v>
      </c>
      <c r="AL385" s="41" t="str">
        <f t="shared" si="70"/>
        <v/>
      </c>
      <c r="AM385" s="45" t="s">
        <v>944</v>
      </c>
      <c r="AN385" s="46">
        <f t="shared" si="71"/>
        <v>0</v>
      </c>
      <c r="AO385" s="47"/>
      <c r="AP385" s="47"/>
      <c r="AQ385" s="48">
        <f t="shared" si="72"/>
        <v>2019</v>
      </c>
      <c r="AR385" s="47"/>
      <c r="AS385" s="47"/>
      <c r="AT385" s="47"/>
    </row>
    <row r="386" spans="1:46" ht="15" customHeight="1" x14ac:dyDescent="0.25">
      <c r="A386" s="10"/>
      <c r="B386" s="26">
        <v>386</v>
      </c>
      <c r="C386" s="27" t="s">
        <v>720</v>
      </c>
      <c r="D386" s="69" t="s">
        <v>807</v>
      </c>
      <c r="E386" s="29" t="s">
        <v>512</v>
      </c>
      <c r="F386" s="27" t="s">
        <v>513</v>
      </c>
      <c r="G386" s="30">
        <v>43646</v>
      </c>
      <c r="H386" s="31"/>
      <c r="I386" s="32">
        <v>180.21</v>
      </c>
      <c r="J386" s="32"/>
      <c r="K386" s="32"/>
      <c r="L386" s="32"/>
      <c r="M386" s="33">
        <v>180.21</v>
      </c>
      <c r="N386" s="34">
        <v>0</v>
      </c>
      <c r="O386" s="35" t="s">
        <v>942</v>
      </c>
      <c r="P386" s="36">
        <v>43250</v>
      </c>
      <c r="Q386" s="37" t="s">
        <v>773</v>
      </c>
      <c r="R386" s="36">
        <v>43250</v>
      </c>
      <c r="S386" s="37" t="s">
        <v>773</v>
      </c>
      <c r="T386" s="39"/>
      <c r="U386" s="70" t="s">
        <v>776</v>
      </c>
      <c r="V386" s="40">
        <v>6</v>
      </c>
      <c r="W386" s="41">
        <f t="shared" si="62"/>
        <v>72</v>
      </c>
      <c r="X386" s="41">
        <v>0</v>
      </c>
      <c r="Y386" s="41">
        <f t="shared" si="63"/>
        <v>0</v>
      </c>
      <c r="Z386" s="41">
        <f t="shared" si="64"/>
        <v>0</v>
      </c>
      <c r="AA386" s="41">
        <f t="shared" si="65"/>
        <v>72</v>
      </c>
      <c r="AB386" s="42">
        <f t="shared" si="66"/>
        <v>0</v>
      </c>
      <c r="AC386" s="42">
        <v>0</v>
      </c>
      <c r="AD386" s="43">
        <v>0</v>
      </c>
      <c r="AE386" s="42">
        <f t="shared" si="67"/>
        <v>0</v>
      </c>
      <c r="AF386" s="44">
        <v>0</v>
      </c>
      <c r="AG386" s="41">
        <v>18</v>
      </c>
      <c r="AH386" s="44">
        <v>30.035</v>
      </c>
      <c r="AI386" s="44">
        <f t="shared" si="68"/>
        <v>30.035</v>
      </c>
      <c r="AJ386" s="44">
        <f t="shared" si="69"/>
        <v>45.052500000000002</v>
      </c>
      <c r="AK386" s="44">
        <f t="shared" si="61"/>
        <v>135.1575</v>
      </c>
      <c r="AL386" s="41" t="str">
        <f t="shared" si="70"/>
        <v/>
      </c>
      <c r="AM386" s="45" t="s">
        <v>944</v>
      </c>
      <c r="AN386" s="46">
        <f t="shared" si="71"/>
        <v>0</v>
      </c>
      <c r="AO386" s="47"/>
      <c r="AP386" s="47"/>
      <c r="AQ386" s="48">
        <f t="shared" si="72"/>
        <v>2019</v>
      </c>
      <c r="AR386" s="47"/>
      <c r="AS386" s="47"/>
      <c r="AT386" s="47"/>
    </row>
    <row r="387" spans="1:46" ht="15" customHeight="1" x14ac:dyDescent="0.25">
      <c r="A387" s="10"/>
      <c r="B387" s="26">
        <v>387</v>
      </c>
      <c r="C387" s="27" t="s">
        <v>781</v>
      </c>
      <c r="D387" s="69" t="s">
        <v>808</v>
      </c>
      <c r="E387" s="29" t="s">
        <v>512</v>
      </c>
      <c r="F387" s="27" t="s">
        <v>73</v>
      </c>
      <c r="G387" s="30">
        <v>43830</v>
      </c>
      <c r="H387" s="62"/>
      <c r="I387" s="32">
        <v>350</v>
      </c>
      <c r="J387" s="32"/>
      <c r="K387" s="32"/>
      <c r="L387" s="32"/>
      <c r="M387" s="61">
        <v>350</v>
      </c>
      <c r="N387" s="34">
        <v>0</v>
      </c>
      <c r="O387" s="35" t="s">
        <v>943</v>
      </c>
      <c r="P387" s="36"/>
      <c r="Q387" s="37"/>
      <c r="R387" s="38"/>
      <c r="S387" s="39"/>
      <c r="T387" s="39"/>
      <c r="U387" s="39"/>
      <c r="V387" s="40">
        <v>6</v>
      </c>
      <c r="W387" s="41">
        <f t="shared" si="62"/>
        <v>72</v>
      </c>
      <c r="X387" s="41">
        <v>0</v>
      </c>
      <c r="Y387" s="41">
        <f t="shared" si="63"/>
        <v>0</v>
      </c>
      <c r="Z387" s="41">
        <f t="shared" si="64"/>
        <v>0</v>
      </c>
      <c r="AA387" s="41">
        <f t="shared" si="65"/>
        <v>72</v>
      </c>
      <c r="AB387" s="42">
        <f t="shared" si="66"/>
        <v>0</v>
      </c>
      <c r="AC387" s="42">
        <v>0</v>
      </c>
      <c r="AD387" s="43">
        <v>0</v>
      </c>
      <c r="AE387" s="42">
        <f t="shared" si="67"/>
        <v>0</v>
      </c>
      <c r="AF387" s="44">
        <v>0</v>
      </c>
      <c r="AG387" s="41">
        <v>0</v>
      </c>
      <c r="AH387" s="44">
        <v>0</v>
      </c>
      <c r="AI387" s="44">
        <f t="shared" si="68"/>
        <v>0</v>
      </c>
      <c r="AJ387" s="44">
        <f t="shared" si="69"/>
        <v>0</v>
      </c>
      <c r="AK387" s="44">
        <f t="shared" si="61"/>
        <v>350</v>
      </c>
      <c r="AL387" s="41" t="str">
        <f t="shared" si="70"/>
        <v>Nesuderintas</v>
      </c>
      <c r="AM387" s="45" t="s">
        <v>943</v>
      </c>
      <c r="AN387" s="46">
        <f t="shared" si="71"/>
        <v>0</v>
      </c>
      <c r="AO387" s="47"/>
      <c r="AP387" s="47"/>
      <c r="AQ387" s="48">
        <f t="shared" si="72"/>
        <v>2019</v>
      </c>
      <c r="AR387" s="47"/>
      <c r="AS387" s="47"/>
      <c r="AT387" s="47"/>
    </row>
    <row r="388" spans="1:46" x14ac:dyDescent="0.25">
      <c r="A388" s="10"/>
      <c r="B388" s="26">
        <v>388</v>
      </c>
      <c r="C388" s="27" t="s">
        <v>809</v>
      </c>
      <c r="D388" s="69" t="s">
        <v>810</v>
      </c>
      <c r="E388" s="29" t="s">
        <v>128</v>
      </c>
      <c r="F388" s="27" t="s">
        <v>73</v>
      </c>
      <c r="G388" s="30">
        <v>43830</v>
      </c>
      <c r="H388" s="62"/>
      <c r="I388" s="32">
        <v>583.09</v>
      </c>
      <c r="J388" s="32"/>
      <c r="K388" s="32"/>
      <c r="L388" s="32"/>
      <c r="M388" s="61">
        <v>583.09</v>
      </c>
      <c r="N388" s="34">
        <v>0</v>
      </c>
      <c r="O388" s="35" t="s">
        <v>943</v>
      </c>
      <c r="P388" s="36"/>
      <c r="Q388" s="37"/>
      <c r="R388" s="38"/>
      <c r="S388" s="39"/>
      <c r="T388" s="39"/>
      <c r="U388" s="39"/>
      <c r="V388" s="40">
        <v>6</v>
      </c>
      <c r="W388" s="41">
        <f t="shared" si="62"/>
        <v>72</v>
      </c>
      <c r="X388" s="41">
        <v>0</v>
      </c>
      <c r="Y388" s="41">
        <f t="shared" si="63"/>
        <v>0</v>
      </c>
      <c r="Z388" s="41">
        <f t="shared" si="64"/>
        <v>0</v>
      </c>
      <c r="AA388" s="41">
        <f t="shared" si="65"/>
        <v>72</v>
      </c>
      <c r="AB388" s="42">
        <f t="shared" si="66"/>
        <v>0</v>
      </c>
      <c r="AC388" s="42">
        <v>0</v>
      </c>
      <c r="AD388" s="43">
        <v>0</v>
      </c>
      <c r="AE388" s="42">
        <f t="shared" si="67"/>
        <v>0</v>
      </c>
      <c r="AF388" s="44">
        <v>0</v>
      </c>
      <c r="AG388" s="41">
        <v>0</v>
      </c>
      <c r="AH388" s="44">
        <v>0</v>
      </c>
      <c r="AI388" s="44">
        <f t="shared" si="68"/>
        <v>0</v>
      </c>
      <c r="AJ388" s="44">
        <f t="shared" si="69"/>
        <v>0</v>
      </c>
      <c r="AK388" s="44">
        <f t="shared" ref="AK388:AK451" si="73">M388-AJ388</f>
        <v>583.09</v>
      </c>
      <c r="AL388" s="41" t="str">
        <f t="shared" si="70"/>
        <v>Nesuderintas</v>
      </c>
      <c r="AM388" s="45" t="s">
        <v>943</v>
      </c>
      <c r="AN388" s="46">
        <f t="shared" si="71"/>
        <v>0</v>
      </c>
      <c r="AO388" s="47"/>
      <c r="AP388" s="47"/>
      <c r="AQ388" s="48">
        <f t="shared" si="72"/>
        <v>2019</v>
      </c>
      <c r="AR388" s="47"/>
      <c r="AS388" s="47"/>
      <c r="AT388" s="47"/>
    </row>
    <row r="389" spans="1:46" x14ac:dyDescent="0.25">
      <c r="A389" s="10"/>
      <c r="B389" s="26">
        <v>389</v>
      </c>
      <c r="C389" s="27" t="s">
        <v>811</v>
      </c>
      <c r="D389" s="69" t="s">
        <v>812</v>
      </c>
      <c r="E389" s="29" t="s">
        <v>128</v>
      </c>
      <c r="F389" s="27" t="s">
        <v>58</v>
      </c>
      <c r="G389" s="30">
        <v>43563</v>
      </c>
      <c r="H389" s="62"/>
      <c r="I389" s="32">
        <v>978</v>
      </c>
      <c r="J389" s="32">
        <v>978</v>
      </c>
      <c r="K389" s="32"/>
      <c r="L389" s="32"/>
      <c r="M389" s="61"/>
      <c r="N389" s="34">
        <v>0</v>
      </c>
      <c r="O389" s="35" t="s">
        <v>943</v>
      </c>
      <c r="P389" s="36"/>
      <c r="Q389" s="37"/>
      <c r="R389" s="38"/>
      <c r="S389" s="39"/>
      <c r="T389" s="39"/>
      <c r="U389" s="39"/>
      <c r="V389" s="40">
        <v>6</v>
      </c>
      <c r="W389" s="41">
        <f t="shared" ref="W389:W443" si="74">V389*12</f>
        <v>72</v>
      </c>
      <c r="X389" s="41">
        <v>0</v>
      </c>
      <c r="Y389" s="41">
        <f t="shared" ref="Y389:Y452" si="75">IF(OR(ISBLANK(C389),YEAR(G389)&gt;=2019),0,DATEDIF(G389,$N$2,"M"))</f>
        <v>0</v>
      </c>
      <c r="Z389" s="41">
        <f t="shared" ref="Z389:Z452" si="76">IF(YEAR(G389)&gt;=2019,0,IF(AA389&lt;=0,0,IF(X389&lt;&gt;0,MIN(X389,AA389),MIN(12,AA389))))</f>
        <v>0</v>
      </c>
      <c r="AA389" s="41">
        <f t="shared" ref="AA389:AA452" si="77">W389-Y389</f>
        <v>72</v>
      </c>
      <c r="AB389" s="42">
        <f t="shared" ref="AB389:AB452" si="78">+IF(AA389&lt;=0,0,N389/AA389)</f>
        <v>0</v>
      </c>
      <c r="AC389" s="42">
        <v>0</v>
      </c>
      <c r="AD389" s="43">
        <v>0</v>
      </c>
      <c r="AE389" s="42">
        <f t="shared" ref="AE389:AE452" si="79">IF(YEAR(G389)&gt;=2019,0,M389-AD389)</f>
        <v>0</v>
      </c>
      <c r="AF389" s="44">
        <v>0</v>
      </c>
      <c r="AG389" s="41">
        <v>0</v>
      </c>
      <c r="AH389" s="44">
        <v>0</v>
      </c>
      <c r="AI389" s="44">
        <f t="shared" ref="AI389:AI452" si="80">+AC389+AH389</f>
        <v>0</v>
      </c>
      <c r="AJ389" s="44">
        <f t="shared" ref="AJ389:AJ452" si="81">IF(ISBLANK(H389),(AF389+IF(YEAR(G389)&gt;=2019,M389/W389*AG389,0)),M389)</f>
        <v>0</v>
      </c>
      <c r="AK389" s="44">
        <f t="shared" si="73"/>
        <v>0</v>
      </c>
      <c r="AL389" s="41" t="str">
        <f t="shared" ref="AL389:AL452" si="82">IF(H389&lt;&gt;0,"Nurašytas",IF(O389="X","Nesuderintas",IF(AK389&lt;=0,"Nusidėvėjęs","")))</f>
        <v>Nesuderintas</v>
      </c>
      <c r="AM389" s="45" t="s">
        <v>944</v>
      </c>
      <c r="AN389" s="46">
        <f t="shared" ref="AN389:AN452" si="83">I389-J389-K389-L389-M389</f>
        <v>0</v>
      </c>
      <c r="AO389" s="47"/>
      <c r="AP389" s="47"/>
      <c r="AQ389" s="48">
        <f t="shared" si="72"/>
        <v>2019</v>
      </c>
      <c r="AR389" s="47"/>
      <c r="AS389" s="47"/>
      <c r="AT389" s="47"/>
    </row>
    <row r="390" spans="1:46" ht="15" customHeight="1" x14ac:dyDescent="0.25">
      <c r="A390" s="10"/>
      <c r="B390" s="26">
        <v>390</v>
      </c>
      <c r="C390" s="27" t="s">
        <v>813</v>
      </c>
      <c r="D390" s="69" t="s">
        <v>814</v>
      </c>
      <c r="E390" s="29" t="s">
        <v>128</v>
      </c>
      <c r="F390" s="27" t="s">
        <v>58</v>
      </c>
      <c r="G390" s="30">
        <v>43795</v>
      </c>
      <c r="H390" s="62"/>
      <c r="I390" s="32">
        <v>153</v>
      </c>
      <c r="J390" s="32"/>
      <c r="K390" s="32"/>
      <c r="L390" s="32"/>
      <c r="M390" s="61">
        <v>153</v>
      </c>
      <c r="N390" s="34">
        <v>0</v>
      </c>
      <c r="O390" s="35" t="s">
        <v>943</v>
      </c>
      <c r="P390" s="36"/>
      <c r="Q390" s="37"/>
      <c r="R390" s="38"/>
      <c r="S390" s="39"/>
      <c r="T390" s="39"/>
      <c r="U390" s="39"/>
      <c r="V390" s="40">
        <v>6</v>
      </c>
      <c r="W390" s="41">
        <f t="shared" si="74"/>
        <v>72</v>
      </c>
      <c r="X390" s="41">
        <v>0</v>
      </c>
      <c r="Y390" s="41">
        <f t="shared" si="75"/>
        <v>0</v>
      </c>
      <c r="Z390" s="41">
        <f t="shared" si="76"/>
        <v>0</v>
      </c>
      <c r="AA390" s="41">
        <f t="shared" si="77"/>
        <v>72</v>
      </c>
      <c r="AB390" s="42">
        <f t="shared" si="78"/>
        <v>0</v>
      </c>
      <c r="AC390" s="42">
        <v>0</v>
      </c>
      <c r="AD390" s="43">
        <v>0</v>
      </c>
      <c r="AE390" s="42">
        <f t="shared" si="79"/>
        <v>0</v>
      </c>
      <c r="AF390" s="44">
        <v>0</v>
      </c>
      <c r="AG390" s="41">
        <v>0</v>
      </c>
      <c r="AH390" s="44">
        <v>0</v>
      </c>
      <c r="AI390" s="44">
        <f t="shared" si="80"/>
        <v>0</v>
      </c>
      <c r="AJ390" s="44">
        <f t="shared" si="81"/>
        <v>0</v>
      </c>
      <c r="AK390" s="44">
        <f t="shared" si="73"/>
        <v>153</v>
      </c>
      <c r="AL390" s="41" t="str">
        <f t="shared" si="82"/>
        <v>Nesuderintas</v>
      </c>
      <c r="AM390" s="45" t="s">
        <v>944</v>
      </c>
      <c r="AN390" s="46">
        <f t="shared" si="83"/>
        <v>0</v>
      </c>
      <c r="AO390" s="47"/>
      <c r="AP390" s="47"/>
      <c r="AQ390" s="48">
        <f t="shared" si="72"/>
        <v>2019</v>
      </c>
      <c r="AR390" s="47"/>
      <c r="AS390" s="47"/>
      <c r="AT390" s="47"/>
    </row>
    <row r="391" spans="1:46" ht="15" customHeight="1" x14ac:dyDescent="0.25">
      <c r="A391" s="10"/>
      <c r="B391" s="26">
        <v>391</v>
      </c>
      <c r="C391" s="27" t="s">
        <v>442</v>
      </c>
      <c r="D391" s="69" t="s">
        <v>815</v>
      </c>
      <c r="E391" s="29" t="s">
        <v>128</v>
      </c>
      <c r="F391" s="27" t="s">
        <v>58</v>
      </c>
      <c r="G391" s="30">
        <v>43587</v>
      </c>
      <c r="H391" s="62"/>
      <c r="I391" s="32">
        <v>633.05999999999995</v>
      </c>
      <c r="J391" s="32">
        <v>633.05999999999995</v>
      </c>
      <c r="K391" s="32"/>
      <c r="L391" s="32"/>
      <c r="M391" s="61"/>
      <c r="N391" s="34">
        <v>0</v>
      </c>
      <c r="O391" s="35" t="s">
        <v>943</v>
      </c>
      <c r="P391" s="36"/>
      <c r="Q391" s="37"/>
      <c r="R391" s="38"/>
      <c r="S391" s="39"/>
      <c r="T391" s="39"/>
      <c r="U391" s="39"/>
      <c r="V391" s="40">
        <v>6</v>
      </c>
      <c r="W391" s="41">
        <f t="shared" si="74"/>
        <v>72</v>
      </c>
      <c r="X391" s="41">
        <v>0</v>
      </c>
      <c r="Y391" s="41">
        <f t="shared" si="75"/>
        <v>0</v>
      </c>
      <c r="Z391" s="41">
        <f t="shared" si="76"/>
        <v>0</v>
      </c>
      <c r="AA391" s="41">
        <f t="shared" si="77"/>
        <v>72</v>
      </c>
      <c r="AB391" s="42">
        <f t="shared" si="78"/>
        <v>0</v>
      </c>
      <c r="AC391" s="42">
        <v>0</v>
      </c>
      <c r="AD391" s="43">
        <v>0</v>
      </c>
      <c r="AE391" s="42">
        <f t="shared" si="79"/>
        <v>0</v>
      </c>
      <c r="AF391" s="44">
        <v>0</v>
      </c>
      <c r="AG391" s="41">
        <v>0</v>
      </c>
      <c r="AH391" s="44">
        <v>0</v>
      </c>
      <c r="AI391" s="44">
        <f t="shared" si="80"/>
        <v>0</v>
      </c>
      <c r="AJ391" s="44">
        <f t="shared" si="81"/>
        <v>0</v>
      </c>
      <c r="AK391" s="44">
        <f t="shared" si="73"/>
        <v>0</v>
      </c>
      <c r="AL391" s="41" t="str">
        <f t="shared" si="82"/>
        <v>Nesuderintas</v>
      </c>
      <c r="AM391" s="45" t="s">
        <v>944</v>
      </c>
      <c r="AN391" s="46">
        <f t="shared" si="83"/>
        <v>0</v>
      </c>
      <c r="AO391" s="47"/>
      <c r="AP391" s="47"/>
      <c r="AQ391" s="48">
        <f t="shared" si="72"/>
        <v>2019</v>
      </c>
      <c r="AR391" s="47"/>
      <c r="AS391" s="47"/>
      <c r="AT391" s="47"/>
    </row>
    <row r="392" spans="1:46" ht="15" customHeight="1" x14ac:dyDescent="0.25">
      <c r="A392" s="10"/>
      <c r="B392" s="26">
        <v>392</v>
      </c>
      <c r="C392" s="27" t="s">
        <v>442</v>
      </c>
      <c r="D392" s="69" t="s">
        <v>816</v>
      </c>
      <c r="E392" s="29" t="s">
        <v>128</v>
      </c>
      <c r="F392" s="27" t="s">
        <v>58</v>
      </c>
      <c r="G392" s="30">
        <v>43587</v>
      </c>
      <c r="H392" s="62"/>
      <c r="I392" s="32">
        <v>633.05999999999995</v>
      </c>
      <c r="J392" s="32">
        <v>633.05999999999995</v>
      </c>
      <c r="K392" s="32"/>
      <c r="L392" s="32"/>
      <c r="M392" s="61"/>
      <c r="N392" s="34">
        <v>0</v>
      </c>
      <c r="O392" s="35" t="s">
        <v>943</v>
      </c>
      <c r="P392" s="36"/>
      <c r="Q392" s="37"/>
      <c r="R392" s="38"/>
      <c r="S392" s="39"/>
      <c r="T392" s="39"/>
      <c r="U392" s="39"/>
      <c r="V392" s="40">
        <v>6</v>
      </c>
      <c r="W392" s="41">
        <f t="shared" si="74"/>
        <v>72</v>
      </c>
      <c r="X392" s="41">
        <v>0</v>
      </c>
      <c r="Y392" s="41">
        <f t="shared" si="75"/>
        <v>0</v>
      </c>
      <c r="Z392" s="41">
        <f t="shared" si="76"/>
        <v>0</v>
      </c>
      <c r="AA392" s="41">
        <f t="shared" si="77"/>
        <v>72</v>
      </c>
      <c r="AB392" s="42">
        <f t="shared" si="78"/>
        <v>0</v>
      </c>
      <c r="AC392" s="42">
        <v>0</v>
      </c>
      <c r="AD392" s="43">
        <v>0</v>
      </c>
      <c r="AE392" s="42">
        <f t="shared" si="79"/>
        <v>0</v>
      </c>
      <c r="AF392" s="44">
        <v>0</v>
      </c>
      <c r="AG392" s="41">
        <v>0</v>
      </c>
      <c r="AH392" s="44">
        <v>0</v>
      </c>
      <c r="AI392" s="44">
        <f t="shared" si="80"/>
        <v>0</v>
      </c>
      <c r="AJ392" s="44">
        <f t="shared" si="81"/>
        <v>0</v>
      </c>
      <c r="AK392" s="44">
        <f t="shared" si="73"/>
        <v>0</v>
      </c>
      <c r="AL392" s="41" t="str">
        <f t="shared" si="82"/>
        <v>Nesuderintas</v>
      </c>
      <c r="AM392" s="45" t="s">
        <v>944</v>
      </c>
      <c r="AN392" s="46">
        <f t="shared" si="83"/>
        <v>0</v>
      </c>
      <c r="AO392" s="47"/>
      <c r="AP392" s="47"/>
      <c r="AQ392" s="48">
        <f t="shared" si="72"/>
        <v>2019</v>
      </c>
      <c r="AR392" s="47"/>
      <c r="AS392" s="47"/>
      <c r="AT392" s="47"/>
    </row>
    <row r="393" spans="1:46" ht="15" customHeight="1" x14ac:dyDescent="0.25">
      <c r="A393" s="10"/>
      <c r="B393" s="26">
        <v>393</v>
      </c>
      <c r="C393" s="27" t="s">
        <v>817</v>
      </c>
      <c r="D393" s="69" t="s">
        <v>818</v>
      </c>
      <c r="E393" s="29" t="s">
        <v>128</v>
      </c>
      <c r="F393" s="27" t="s">
        <v>73</v>
      </c>
      <c r="G393" s="30">
        <v>43683</v>
      </c>
      <c r="H393" s="62"/>
      <c r="I393" s="32">
        <v>825</v>
      </c>
      <c r="J393" s="32"/>
      <c r="K393" s="32"/>
      <c r="L393" s="32"/>
      <c r="M393" s="61">
        <v>825</v>
      </c>
      <c r="N393" s="34">
        <v>0</v>
      </c>
      <c r="O393" s="35" t="s">
        <v>943</v>
      </c>
      <c r="P393" s="36"/>
      <c r="Q393" s="37"/>
      <c r="R393" s="38"/>
      <c r="S393" s="39"/>
      <c r="T393" s="39"/>
      <c r="U393" s="39"/>
      <c r="V393" s="40">
        <v>6</v>
      </c>
      <c r="W393" s="41">
        <f t="shared" si="74"/>
        <v>72</v>
      </c>
      <c r="X393" s="41">
        <v>0</v>
      </c>
      <c r="Y393" s="41">
        <f t="shared" si="75"/>
        <v>0</v>
      </c>
      <c r="Z393" s="41">
        <f t="shared" si="76"/>
        <v>0</v>
      </c>
      <c r="AA393" s="41">
        <f t="shared" si="77"/>
        <v>72</v>
      </c>
      <c r="AB393" s="42">
        <f t="shared" si="78"/>
        <v>0</v>
      </c>
      <c r="AC393" s="42">
        <v>0</v>
      </c>
      <c r="AD393" s="43">
        <v>0</v>
      </c>
      <c r="AE393" s="42">
        <f t="shared" si="79"/>
        <v>0</v>
      </c>
      <c r="AF393" s="44">
        <v>0</v>
      </c>
      <c r="AG393" s="41">
        <v>0</v>
      </c>
      <c r="AH393" s="44">
        <v>0</v>
      </c>
      <c r="AI393" s="44">
        <f t="shared" si="80"/>
        <v>0</v>
      </c>
      <c r="AJ393" s="44">
        <f t="shared" si="81"/>
        <v>0</v>
      </c>
      <c r="AK393" s="44">
        <f t="shared" si="73"/>
        <v>825</v>
      </c>
      <c r="AL393" s="41" t="str">
        <f t="shared" si="82"/>
        <v>Nesuderintas</v>
      </c>
      <c r="AM393" s="45" t="s">
        <v>943</v>
      </c>
      <c r="AN393" s="46">
        <f t="shared" si="83"/>
        <v>0</v>
      </c>
      <c r="AO393" s="47"/>
      <c r="AP393" s="47"/>
      <c r="AQ393" s="48">
        <f t="shared" si="72"/>
        <v>2019</v>
      </c>
      <c r="AR393" s="47"/>
      <c r="AS393" s="47"/>
      <c r="AT393" s="47"/>
    </row>
    <row r="394" spans="1:46" ht="15" customHeight="1" x14ac:dyDescent="0.25">
      <c r="A394" s="10"/>
      <c r="B394" s="26">
        <v>394</v>
      </c>
      <c r="C394" s="27" t="s">
        <v>817</v>
      </c>
      <c r="D394" s="69" t="s">
        <v>819</v>
      </c>
      <c r="E394" s="29" t="s">
        <v>128</v>
      </c>
      <c r="F394" s="27" t="s">
        <v>73</v>
      </c>
      <c r="G394" s="30">
        <v>43683</v>
      </c>
      <c r="H394" s="62"/>
      <c r="I394" s="32">
        <v>825</v>
      </c>
      <c r="J394" s="32"/>
      <c r="K394" s="32"/>
      <c r="L394" s="32"/>
      <c r="M394" s="61">
        <v>825</v>
      </c>
      <c r="N394" s="34">
        <v>0</v>
      </c>
      <c r="O394" s="35" t="s">
        <v>943</v>
      </c>
      <c r="P394" s="36"/>
      <c r="Q394" s="37"/>
      <c r="R394" s="38"/>
      <c r="S394" s="39"/>
      <c r="T394" s="39"/>
      <c r="U394" s="39"/>
      <c r="V394" s="40">
        <v>6</v>
      </c>
      <c r="W394" s="41">
        <f t="shared" si="74"/>
        <v>72</v>
      </c>
      <c r="X394" s="41">
        <v>0</v>
      </c>
      <c r="Y394" s="41">
        <f t="shared" si="75"/>
        <v>0</v>
      </c>
      <c r="Z394" s="41">
        <f t="shared" si="76"/>
        <v>0</v>
      </c>
      <c r="AA394" s="41">
        <f t="shared" si="77"/>
        <v>72</v>
      </c>
      <c r="AB394" s="42">
        <f t="shared" si="78"/>
        <v>0</v>
      </c>
      <c r="AC394" s="42">
        <v>0</v>
      </c>
      <c r="AD394" s="43">
        <v>0</v>
      </c>
      <c r="AE394" s="42">
        <f t="shared" si="79"/>
        <v>0</v>
      </c>
      <c r="AF394" s="44">
        <v>0</v>
      </c>
      <c r="AG394" s="41">
        <v>0</v>
      </c>
      <c r="AH394" s="44">
        <v>0</v>
      </c>
      <c r="AI394" s="44">
        <f t="shared" si="80"/>
        <v>0</v>
      </c>
      <c r="AJ394" s="44">
        <f t="shared" si="81"/>
        <v>0</v>
      </c>
      <c r="AK394" s="44">
        <f t="shared" si="73"/>
        <v>825</v>
      </c>
      <c r="AL394" s="41" t="str">
        <f t="shared" si="82"/>
        <v>Nesuderintas</v>
      </c>
      <c r="AM394" s="45" t="s">
        <v>943</v>
      </c>
      <c r="AN394" s="46">
        <f t="shared" si="83"/>
        <v>0</v>
      </c>
      <c r="AO394" s="47"/>
      <c r="AP394" s="47"/>
      <c r="AQ394" s="48">
        <f t="shared" si="72"/>
        <v>2019</v>
      </c>
      <c r="AR394" s="47"/>
      <c r="AS394" s="47"/>
      <c r="AT394" s="47"/>
    </row>
    <row r="395" spans="1:46" ht="15" customHeight="1" x14ac:dyDescent="0.25">
      <c r="A395" s="10"/>
      <c r="B395" s="26">
        <v>395</v>
      </c>
      <c r="C395" s="27" t="s">
        <v>817</v>
      </c>
      <c r="D395" s="69" t="s">
        <v>820</v>
      </c>
      <c r="E395" s="29" t="s">
        <v>128</v>
      </c>
      <c r="F395" s="27" t="s">
        <v>73</v>
      </c>
      <c r="G395" s="30">
        <v>43683</v>
      </c>
      <c r="H395" s="62"/>
      <c r="I395" s="32">
        <v>825</v>
      </c>
      <c r="J395" s="32"/>
      <c r="K395" s="32"/>
      <c r="L395" s="32"/>
      <c r="M395" s="61">
        <v>825</v>
      </c>
      <c r="N395" s="34">
        <v>0</v>
      </c>
      <c r="O395" s="35" t="s">
        <v>943</v>
      </c>
      <c r="P395" s="36"/>
      <c r="Q395" s="37"/>
      <c r="R395" s="38"/>
      <c r="S395" s="39"/>
      <c r="T395" s="39"/>
      <c r="U395" s="39"/>
      <c r="V395" s="40">
        <v>6</v>
      </c>
      <c r="W395" s="41">
        <f t="shared" si="74"/>
        <v>72</v>
      </c>
      <c r="X395" s="41">
        <v>0</v>
      </c>
      <c r="Y395" s="41">
        <f t="shared" si="75"/>
        <v>0</v>
      </c>
      <c r="Z395" s="41">
        <f t="shared" si="76"/>
        <v>0</v>
      </c>
      <c r="AA395" s="41">
        <f t="shared" si="77"/>
        <v>72</v>
      </c>
      <c r="AB395" s="42">
        <f t="shared" si="78"/>
        <v>0</v>
      </c>
      <c r="AC395" s="42">
        <v>0</v>
      </c>
      <c r="AD395" s="43">
        <v>0</v>
      </c>
      <c r="AE395" s="42">
        <f t="shared" si="79"/>
        <v>0</v>
      </c>
      <c r="AF395" s="44">
        <v>0</v>
      </c>
      <c r="AG395" s="41">
        <v>0</v>
      </c>
      <c r="AH395" s="44">
        <v>0</v>
      </c>
      <c r="AI395" s="44">
        <f t="shared" si="80"/>
        <v>0</v>
      </c>
      <c r="AJ395" s="44">
        <f t="shared" si="81"/>
        <v>0</v>
      </c>
      <c r="AK395" s="44">
        <f t="shared" si="73"/>
        <v>825</v>
      </c>
      <c r="AL395" s="41" t="str">
        <f t="shared" si="82"/>
        <v>Nesuderintas</v>
      </c>
      <c r="AM395" s="45" t="s">
        <v>943</v>
      </c>
      <c r="AN395" s="46">
        <f t="shared" si="83"/>
        <v>0</v>
      </c>
      <c r="AO395" s="47"/>
      <c r="AP395" s="47"/>
      <c r="AQ395" s="48">
        <f t="shared" si="72"/>
        <v>2019</v>
      </c>
      <c r="AR395" s="47"/>
      <c r="AS395" s="47"/>
      <c r="AT395" s="47"/>
    </row>
    <row r="396" spans="1:46" ht="15" customHeight="1" x14ac:dyDescent="0.25">
      <c r="A396" s="10"/>
      <c r="B396" s="26">
        <v>396</v>
      </c>
      <c r="C396" s="27" t="s">
        <v>817</v>
      </c>
      <c r="D396" s="69" t="s">
        <v>821</v>
      </c>
      <c r="E396" s="29" t="s">
        <v>128</v>
      </c>
      <c r="F396" s="27" t="s">
        <v>73</v>
      </c>
      <c r="G396" s="30">
        <v>43683</v>
      </c>
      <c r="H396" s="62"/>
      <c r="I396" s="32">
        <v>825</v>
      </c>
      <c r="J396" s="32"/>
      <c r="K396" s="32"/>
      <c r="L396" s="32"/>
      <c r="M396" s="61">
        <v>825</v>
      </c>
      <c r="N396" s="34">
        <v>0</v>
      </c>
      <c r="O396" s="35" t="s">
        <v>943</v>
      </c>
      <c r="P396" s="36"/>
      <c r="Q396" s="37"/>
      <c r="R396" s="38"/>
      <c r="S396" s="39"/>
      <c r="T396" s="39"/>
      <c r="U396" s="39"/>
      <c r="V396" s="40">
        <v>6</v>
      </c>
      <c r="W396" s="41">
        <f t="shared" si="74"/>
        <v>72</v>
      </c>
      <c r="X396" s="41">
        <v>0</v>
      </c>
      <c r="Y396" s="41">
        <f t="shared" si="75"/>
        <v>0</v>
      </c>
      <c r="Z396" s="41">
        <f t="shared" si="76"/>
        <v>0</v>
      </c>
      <c r="AA396" s="41">
        <f t="shared" si="77"/>
        <v>72</v>
      </c>
      <c r="AB396" s="42">
        <f t="shared" si="78"/>
        <v>0</v>
      </c>
      <c r="AC396" s="42">
        <v>0</v>
      </c>
      <c r="AD396" s="43">
        <v>0</v>
      </c>
      <c r="AE396" s="42">
        <f t="shared" si="79"/>
        <v>0</v>
      </c>
      <c r="AF396" s="44">
        <v>0</v>
      </c>
      <c r="AG396" s="41">
        <v>0</v>
      </c>
      <c r="AH396" s="44">
        <v>0</v>
      </c>
      <c r="AI396" s="44">
        <f t="shared" si="80"/>
        <v>0</v>
      </c>
      <c r="AJ396" s="44">
        <f t="shared" si="81"/>
        <v>0</v>
      </c>
      <c r="AK396" s="44">
        <f t="shared" si="73"/>
        <v>825</v>
      </c>
      <c r="AL396" s="41" t="str">
        <f t="shared" si="82"/>
        <v>Nesuderintas</v>
      </c>
      <c r="AM396" s="45" t="s">
        <v>943</v>
      </c>
      <c r="AN396" s="46">
        <f t="shared" si="83"/>
        <v>0</v>
      </c>
      <c r="AO396" s="47"/>
      <c r="AP396" s="47"/>
      <c r="AQ396" s="48">
        <f t="shared" si="72"/>
        <v>2019</v>
      </c>
      <c r="AR396" s="47"/>
      <c r="AS396" s="47"/>
      <c r="AT396" s="47"/>
    </row>
    <row r="397" spans="1:46" ht="15" customHeight="1" x14ac:dyDescent="0.25">
      <c r="A397" s="10"/>
      <c r="B397" s="26">
        <v>397</v>
      </c>
      <c r="C397" s="27" t="s">
        <v>817</v>
      </c>
      <c r="D397" s="69" t="s">
        <v>822</v>
      </c>
      <c r="E397" s="29" t="s">
        <v>128</v>
      </c>
      <c r="F397" s="27" t="s">
        <v>73</v>
      </c>
      <c r="G397" s="30">
        <v>43683</v>
      </c>
      <c r="H397" s="62"/>
      <c r="I397" s="32">
        <v>825</v>
      </c>
      <c r="J397" s="32"/>
      <c r="K397" s="32"/>
      <c r="L397" s="32"/>
      <c r="M397" s="61">
        <v>825</v>
      </c>
      <c r="N397" s="34">
        <v>0</v>
      </c>
      <c r="O397" s="35" t="s">
        <v>943</v>
      </c>
      <c r="P397" s="36"/>
      <c r="Q397" s="37"/>
      <c r="R397" s="38"/>
      <c r="S397" s="39"/>
      <c r="T397" s="39"/>
      <c r="U397" s="39"/>
      <c r="V397" s="40">
        <v>6</v>
      </c>
      <c r="W397" s="41">
        <f t="shared" si="74"/>
        <v>72</v>
      </c>
      <c r="X397" s="41">
        <v>0</v>
      </c>
      <c r="Y397" s="41">
        <f t="shared" si="75"/>
        <v>0</v>
      </c>
      <c r="Z397" s="41">
        <f t="shared" si="76"/>
        <v>0</v>
      </c>
      <c r="AA397" s="41">
        <f t="shared" si="77"/>
        <v>72</v>
      </c>
      <c r="AB397" s="42">
        <f t="shared" si="78"/>
        <v>0</v>
      </c>
      <c r="AC397" s="42">
        <v>0</v>
      </c>
      <c r="AD397" s="43">
        <v>0</v>
      </c>
      <c r="AE397" s="42">
        <f t="shared" si="79"/>
        <v>0</v>
      </c>
      <c r="AF397" s="44">
        <v>0</v>
      </c>
      <c r="AG397" s="41">
        <v>0</v>
      </c>
      <c r="AH397" s="44">
        <v>0</v>
      </c>
      <c r="AI397" s="44">
        <f t="shared" si="80"/>
        <v>0</v>
      </c>
      <c r="AJ397" s="44">
        <f t="shared" si="81"/>
        <v>0</v>
      </c>
      <c r="AK397" s="44">
        <f t="shared" si="73"/>
        <v>825</v>
      </c>
      <c r="AL397" s="41" t="str">
        <f t="shared" si="82"/>
        <v>Nesuderintas</v>
      </c>
      <c r="AM397" s="45" t="s">
        <v>943</v>
      </c>
      <c r="AN397" s="46">
        <f t="shared" si="83"/>
        <v>0</v>
      </c>
      <c r="AO397" s="47"/>
      <c r="AP397" s="47"/>
      <c r="AQ397" s="48">
        <f t="shared" si="72"/>
        <v>2019</v>
      </c>
      <c r="AR397" s="47"/>
      <c r="AS397" s="47"/>
      <c r="AT397" s="47"/>
    </row>
    <row r="398" spans="1:46" ht="15" customHeight="1" x14ac:dyDescent="0.25">
      <c r="A398" s="10"/>
      <c r="B398" s="26">
        <v>398</v>
      </c>
      <c r="C398" s="27" t="s">
        <v>704</v>
      </c>
      <c r="D398" s="69" t="s">
        <v>823</v>
      </c>
      <c r="E398" s="29" t="s">
        <v>512</v>
      </c>
      <c r="F398" s="27" t="s">
        <v>513</v>
      </c>
      <c r="G398" s="30">
        <v>43555</v>
      </c>
      <c r="H398" s="62"/>
      <c r="I398" s="32">
        <v>21.51</v>
      </c>
      <c r="J398" s="32"/>
      <c r="K398" s="32"/>
      <c r="L398" s="32"/>
      <c r="M398" s="61">
        <v>21.51</v>
      </c>
      <c r="N398" s="34">
        <v>0</v>
      </c>
      <c r="O398" s="35" t="s">
        <v>942</v>
      </c>
      <c r="P398" s="36">
        <v>43250</v>
      </c>
      <c r="Q398" s="37" t="s">
        <v>773</v>
      </c>
      <c r="R398" s="36">
        <v>43250</v>
      </c>
      <c r="S398" s="37" t="s">
        <v>773</v>
      </c>
      <c r="T398" s="39"/>
      <c r="U398" s="70" t="s">
        <v>776</v>
      </c>
      <c r="V398" s="40">
        <v>6</v>
      </c>
      <c r="W398" s="41">
        <f t="shared" si="74"/>
        <v>72</v>
      </c>
      <c r="X398" s="41">
        <v>0</v>
      </c>
      <c r="Y398" s="41">
        <f t="shared" si="75"/>
        <v>0</v>
      </c>
      <c r="Z398" s="41">
        <f t="shared" si="76"/>
        <v>0</v>
      </c>
      <c r="AA398" s="41">
        <f t="shared" si="77"/>
        <v>72</v>
      </c>
      <c r="AB398" s="42">
        <f t="shared" si="78"/>
        <v>0</v>
      </c>
      <c r="AC398" s="42">
        <v>0</v>
      </c>
      <c r="AD398" s="43">
        <v>0</v>
      </c>
      <c r="AE398" s="42">
        <f t="shared" si="79"/>
        <v>0</v>
      </c>
      <c r="AF398" s="44">
        <v>0</v>
      </c>
      <c r="AG398" s="41">
        <v>21</v>
      </c>
      <c r="AH398" s="44">
        <v>3.585</v>
      </c>
      <c r="AI398" s="44">
        <f t="shared" si="80"/>
        <v>3.585</v>
      </c>
      <c r="AJ398" s="44">
        <f t="shared" si="81"/>
        <v>6.2737500000000006</v>
      </c>
      <c r="AK398" s="44">
        <f t="shared" si="73"/>
        <v>15.236250000000002</v>
      </c>
      <c r="AL398" s="41" t="str">
        <f t="shared" si="82"/>
        <v/>
      </c>
      <c r="AM398" s="45" t="s">
        <v>944</v>
      </c>
      <c r="AN398" s="46">
        <f t="shared" si="83"/>
        <v>0</v>
      </c>
      <c r="AO398" s="47"/>
      <c r="AP398" s="47"/>
      <c r="AQ398" s="48">
        <f t="shared" si="72"/>
        <v>2019</v>
      </c>
      <c r="AR398" s="47"/>
      <c r="AS398" s="47"/>
      <c r="AT398" s="47"/>
    </row>
    <row r="399" spans="1:46" ht="15" customHeight="1" x14ac:dyDescent="0.25">
      <c r="A399" s="10"/>
      <c r="B399" s="26">
        <v>399</v>
      </c>
      <c r="C399" s="27" t="s">
        <v>706</v>
      </c>
      <c r="D399" s="69" t="s">
        <v>824</v>
      </c>
      <c r="E399" s="29" t="s">
        <v>512</v>
      </c>
      <c r="F399" s="27" t="s">
        <v>513</v>
      </c>
      <c r="G399" s="30">
        <v>43555</v>
      </c>
      <c r="H399" s="62"/>
      <c r="I399" s="32">
        <v>86.04</v>
      </c>
      <c r="J399" s="32"/>
      <c r="K399" s="32"/>
      <c r="L399" s="32"/>
      <c r="M399" s="61">
        <v>86.04</v>
      </c>
      <c r="N399" s="34">
        <v>0</v>
      </c>
      <c r="O399" s="35" t="s">
        <v>942</v>
      </c>
      <c r="P399" s="36">
        <v>43250</v>
      </c>
      <c r="Q399" s="37" t="s">
        <v>773</v>
      </c>
      <c r="R399" s="36">
        <v>43250</v>
      </c>
      <c r="S399" s="37" t="s">
        <v>773</v>
      </c>
      <c r="T399" s="39"/>
      <c r="U399" s="70" t="s">
        <v>776</v>
      </c>
      <c r="V399" s="40">
        <v>6</v>
      </c>
      <c r="W399" s="41">
        <f t="shared" si="74"/>
        <v>72</v>
      </c>
      <c r="X399" s="41">
        <v>0</v>
      </c>
      <c r="Y399" s="41">
        <f t="shared" si="75"/>
        <v>0</v>
      </c>
      <c r="Z399" s="41">
        <f t="shared" si="76"/>
        <v>0</v>
      </c>
      <c r="AA399" s="41">
        <f t="shared" si="77"/>
        <v>72</v>
      </c>
      <c r="AB399" s="42">
        <f t="shared" si="78"/>
        <v>0</v>
      </c>
      <c r="AC399" s="42">
        <v>0</v>
      </c>
      <c r="AD399" s="43">
        <v>0</v>
      </c>
      <c r="AE399" s="42">
        <f t="shared" si="79"/>
        <v>0</v>
      </c>
      <c r="AF399" s="44">
        <v>0</v>
      </c>
      <c r="AG399" s="41">
        <v>21</v>
      </c>
      <c r="AH399" s="44">
        <v>14.34</v>
      </c>
      <c r="AI399" s="44">
        <f t="shared" si="80"/>
        <v>14.34</v>
      </c>
      <c r="AJ399" s="44">
        <f t="shared" si="81"/>
        <v>25.095000000000002</v>
      </c>
      <c r="AK399" s="44">
        <f t="shared" si="73"/>
        <v>60.945000000000007</v>
      </c>
      <c r="AL399" s="41" t="str">
        <f t="shared" si="82"/>
        <v/>
      </c>
      <c r="AM399" s="45" t="s">
        <v>944</v>
      </c>
      <c r="AN399" s="46">
        <f t="shared" si="83"/>
        <v>0</v>
      </c>
      <c r="AO399" s="47"/>
      <c r="AP399" s="47"/>
      <c r="AQ399" s="48">
        <f t="shared" si="72"/>
        <v>2019</v>
      </c>
      <c r="AR399" s="47"/>
      <c r="AS399" s="47"/>
      <c r="AT399" s="47"/>
    </row>
    <row r="400" spans="1:46" ht="15" customHeight="1" x14ac:dyDescent="0.25">
      <c r="A400" s="10"/>
      <c r="B400" s="26">
        <v>400</v>
      </c>
      <c r="C400" s="27" t="s">
        <v>704</v>
      </c>
      <c r="D400" s="69" t="s">
        <v>825</v>
      </c>
      <c r="E400" s="29" t="s">
        <v>512</v>
      </c>
      <c r="F400" s="27" t="s">
        <v>513</v>
      </c>
      <c r="G400" s="30">
        <v>43496</v>
      </c>
      <c r="H400" s="62"/>
      <c r="I400" s="32">
        <v>100.38</v>
      </c>
      <c r="J400" s="32"/>
      <c r="K400" s="32"/>
      <c r="L400" s="32"/>
      <c r="M400" s="61">
        <v>100.38</v>
      </c>
      <c r="N400" s="34">
        <v>0</v>
      </c>
      <c r="O400" s="35" t="s">
        <v>942</v>
      </c>
      <c r="P400" s="36">
        <v>43250</v>
      </c>
      <c r="Q400" s="37" t="s">
        <v>773</v>
      </c>
      <c r="R400" s="36">
        <v>43250</v>
      </c>
      <c r="S400" s="37" t="s">
        <v>773</v>
      </c>
      <c r="T400" s="39"/>
      <c r="U400" s="70" t="s">
        <v>776</v>
      </c>
      <c r="V400" s="40">
        <v>6</v>
      </c>
      <c r="W400" s="41">
        <f t="shared" si="74"/>
        <v>72</v>
      </c>
      <c r="X400" s="41">
        <v>0</v>
      </c>
      <c r="Y400" s="41">
        <f t="shared" si="75"/>
        <v>0</v>
      </c>
      <c r="Z400" s="41">
        <f t="shared" si="76"/>
        <v>0</v>
      </c>
      <c r="AA400" s="41">
        <f t="shared" si="77"/>
        <v>72</v>
      </c>
      <c r="AB400" s="42">
        <f t="shared" si="78"/>
        <v>0</v>
      </c>
      <c r="AC400" s="42">
        <v>0</v>
      </c>
      <c r="AD400" s="43">
        <v>0</v>
      </c>
      <c r="AE400" s="42">
        <f t="shared" si="79"/>
        <v>0</v>
      </c>
      <c r="AF400" s="44">
        <v>0</v>
      </c>
      <c r="AG400" s="41">
        <v>23</v>
      </c>
      <c r="AH400" s="44">
        <v>16.729999999999997</v>
      </c>
      <c r="AI400" s="44">
        <f t="shared" si="80"/>
        <v>16.729999999999997</v>
      </c>
      <c r="AJ400" s="44">
        <f t="shared" si="81"/>
        <v>32.06583333333333</v>
      </c>
      <c r="AK400" s="44">
        <f t="shared" si="73"/>
        <v>68.314166666666665</v>
      </c>
      <c r="AL400" s="41" t="str">
        <f t="shared" si="82"/>
        <v/>
      </c>
      <c r="AM400" s="45" t="s">
        <v>944</v>
      </c>
      <c r="AN400" s="46">
        <f t="shared" si="83"/>
        <v>0</v>
      </c>
      <c r="AO400" s="47"/>
      <c r="AP400" s="47"/>
      <c r="AQ400" s="48">
        <f t="shared" si="72"/>
        <v>2019</v>
      </c>
      <c r="AR400" s="47"/>
      <c r="AS400" s="47"/>
      <c r="AT400" s="47"/>
    </row>
    <row r="401" spans="1:46" x14ac:dyDescent="0.25">
      <c r="A401" s="10"/>
      <c r="B401" s="26">
        <v>401</v>
      </c>
      <c r="C401" s="27" t="s">
        <v>706</v>
      </c>
      <c r="D401" s="69" t="s">
        <v>826</v>
      </c>
      <c r="E401" s="29" t="s">
        <v>512</v>
      </c>
      <c r="F401" s="27" t="s">
        <v>513</v>
      </c>
      <c r="G401" s="30">
        <v>43496</v>
      </c>
      <c r="H401" s="62"/>
      <c r="I401" s="32">
        <v>136.22999999999999</v>
      </c>
      <c r="J401" s="32"/>
      <c r="K401" s="32"/>
      <c r="L401" s="32"/>
      <c r="M401" s="61">
        <v>136.22999999999999</v>
      </c>
      <c r="N401" s="34">
        <v>0</v>
      </c>
      <c r="O401" s="35" t="s">
        <v>942</v>
      </c>
      <c r="P401" s="36">
        <v>43250</v>
      </c>
      <c r="Q401" s="37" t="s">
        <v>773</v>
      </c>
      <c r="R401" s="36">
        <v>43250</v>
      </c>
      <c r="S401" s="37" t="s">
        <v>773</v>
      </c>
      <c r="T401" s="39"/>
      <c r="U401" s="70" t="s">
        <v>776</v>
      </c>
      <c r="V401" s="40">
        <v>6</v>
      </c>
      <c r="W401" s="41">
        <f t="shared" si="74"/>
        <v>72</v>
      </c>
      <c r="X401" s="41">
        <v>0</v>
      </c>
      <c r="Y401" s="41">
        <f t="shared" si="75"/>
        <v>0</v>
      </c>
      <c r="Z401" s="41">
        <f t="shared" si="76"/>
        <v>0</v>
      </c>
      <c r="AA401" s="41">
        <f t="shared" si="77"/>
        <v>72</v>
      </c>
      <c r="AB401" s="42">
        <f t="shared" si="78"/>
        <v>0</v>
      </c>
      <c r="AC401" s="42">
        <v>0</v>
      </c>
      <c r="AD401" s="43">
        <v>0</v>
      </c>
      <c r="AE401" s="42">
        <f t="shared" si="79"/>
        <v>0</v>
      </c>
      <c r="AF401" s="44">
        <v>0</v>
      </c>
      <c r="AG401" s="41">
        <v>23</v>
      </c>
      <c r="AH401" s="44">
        <v>22.704999999999998</v>
      </c>
      <c r="AI401" s="44">
        <f t="shared" si="80"/>
        <v>22.704999999999998</v>
      </c>
      <c r="AJ401" s="44">
        <f t="shared" si="81"/>
        <v>43.517916666666665</v>
      </c>
      <c r="AK401" s="44">
        <f t="shared" si="73"/>
        <v>92.712083333333325</v>
      </c>
      <c r="AL401" s="41" t="str">
        <f t="shared" si="82"/>
        <v/>
      </c>
      <c r="AM401" s="45" t="s">
        <v>944</v>
      </c>
      <c r="AN401" s="46">
        <f t="shared" si="83"/>
        <v>0</v>
      </c>
      <c r="AO401" s="47"/>
      <c r="AP401" s="47"/>
      <c r="AQ401" s="48">
        <f t="shared" si="72"/>
        <v>2019</v>
      </c>
      <c r="AR401" s="47"/>
      <c r="AS401" s="47"/>
      <c r="AT401" s="47"/>
    </row>
    <row r="402" spans="1:46" ht="15" customHeight="1" x14ac:dyDescent="0.25">
      <c r="A402" s="10"/>
      <c r="B402" s="26">
        <v>402</v>
      </c>
      <c r="C402" s="27" t="s">
        <v>716</v>
      </c>
      <c r="D402" s="69" t="s">
        <v>827</v>
      </c>
      <c r="E402" s="29" t="s">
        <v>512</v>
      </c>
      <c r="F402" s="27" t="s">
        <v>513</v>
      </c>
      <c r="G402" s="30">
        <v>43496</v>
      </c>
      <c r="H402" s="62"/>
      <c r="I402" s="32">
        <v>60</v>
      </c>
      <c r="J402" s="32"/>
      <c r="K402" s="32"/>
      <c r="L402" s="32"/>
      <c r="M402" s="61">
        <v>60</v>
      </c>
      <c r="N402" s="34">
        <v>0</v>
      </c>
      <c r="O402" s="35" t="s">
        <v>942</v>
      </c>
      <c r="P402" s="36">
        <v>43250</v>
      </c>
      <c r="Q402" s="37" t="s">
        <v>773</v>
      </c>
      <c r="R402" s="36">
        <v>43250</v>
      </c>
      <c r="S402" s="37" t="s">
        <v>773</v>
      </c>
      <c r="T402" s="39"/>
      <c r="U402" s="70" t="s">
        <v>776</v>
      </c>
      <c r="V402" s="40">
        <v>6</v>
      </c>
      <c r="W402" s="41">
        <f t="shared" si="74"/>
        <v>72</v>
      </c>
      <c r="X402" s="41">
        <v>0</v>
      </c>
      <c r="Y402" s="41">
        <f t="shared" si="75"/>
        <v>0</v>
      </c>
      <c r="Z402" s="41">
        <f t="shared" si="76"/>
        <v>0</v>
      </c>
      <c r="AA402" s="41">
        <f t="shared" si="77"/>
        <v>72</v>
      </c>
      <c r="AB402" s="42">
        <f t="shared" si="78"/>
        <v>0</v>
      </c>
      <c r="AC402" s="42">
        <v>0</v>
      </c>
      <c r="AD402" s="43">
        <v>0</v>
      </c>
      <c r="AE402" s="42">
        <f t="shared" si="79"/>
        <v>0</v>
      </c>
      <c r="AF402" s="44">
        <v>0</v>
      </c>
      <c r="AG402" s="41">
        <v>23</v>
      </c>
      <c r="AH402" s="44">
        <v>10</v>
      </c>
      <c r="AI402" s="44">
        <f t="shared" si="80"/>
        <v>10</v>
      </c>
      <c r="AJ402" s="44">
        <f t="shared" si="81"/>
        <v>19.166666666666668</v>
      </c>
      <c r="AK402" s="44">
        <f t="shared" si="73"/>
        <v>40.833333333333329</v>
      </c>
      <c r="AL402" s="41" t="str">
        <f t="shared" si="82"/>
        <v/>
      </c>
      <c r="AM402" s="45" t="s">
        <v>944</v>
      </c>
      <c r="AN402" s="46">
        <f t="shared" si="83"/>
        <v>0</v>
      </c>
      <c r="AO402" s="47"/>
      <c r="AP402" s="47"/>
      <c r="AQ402" s="48">
        <f t="shared" si="72"/>
        <v>2019</v>
      </c>
      <c r="AR402" s="47"/>
      <c r="AS402" s="47"/>
      <c r="AT402" s="47"/>
    </row>
    <row r="403" spans="1:46" ht="15" customHeight="1" x14ac:dyDescent="0.25">
      <c r="A403" s="10"/>
      <c r="B403" s="26">
        <v>403</v>
      </c>
      <c r="C403" s="27" t="s">
        <v>828</v>
      </c>
      <c r="D403" s="69" t="s">
        <v>829</v>
      </c>
      <c r="E403" s="29" t="s">
        <v>128</v>
      </c>
      <c r="F403" s="27" t="s">
        <v>58</v>
      </c>
      <c r="G403" s="30">
        <v>43797</v>
      </c>
      <c r="H403" s="62"/>
      <c r="I403" s="32">
        <v>153</v>
      </c>
      <c r="J403" s="32"/>
      <c r="K403" s="32"/>
      <c r="L403" s="32"/>
      <c r="M403" s="61">
        <v>153</v>
      </c>
      <c r="N403" s="34">
        <v>0</v>
      </c>
      <c r="O403" s="35" t="s">
        <v>943</v>
      </c>
      <c r="P403" s="36"/>
      <c r="Q403" s="37"/>
      <c r="R403" s="38"/>
      <c r="S403" s="39"/>
      <c r="T403" s="39"/>
      <c r="U403" s="39"/>
      <c r="V403" s="40">
        <v>6</v>
      </c>
      <c r="W403" s="41">
        <f t="shared" si="74"/>
        <v>72</v>
      </c>
      <c r="X403" s="41">
        <v>0</v>
      </c>
      <c r="Y403" s="41">
        <f t="shared" si="75"/>
        <v>0</v>
      </c>
      <c r="Z403" s="41">
        <f t="shared" si="76"/>
        <v>0</v>
      </c>
      <c r="AA403" s="41">
        <f t="shared" si="77"/>
        <v>72</v>
      </c>
      <c r="AB403" s="42">
        <f t="shared" si="78"/>
        <v>0</v>
      </c>
      <c r="AC403" s="42">
        <v>0</v>
      </c>
      <c r="AD403" s="43">
        <v>0</v>
      </c>
      <c r="AE403" s="42">
        <f t="shared" si="79"/>
        <v>0</v>
      </c>
      <c r="AF403" s="44">
        <v>0</v>
      </c>
      <c r="AG403" s="41">
        <v>0</v>
      </c>
      <c r="AH403" s="44">
        <v>0</v>
      </c>
      <c r="AI403" s="44">
        <f t="shared" si="80"/>
        <v>0</v>
      </c>
      <c r="AJ403" s="44">
        <f t="shared" si="81"/>
        <v>0</v>
      </c>
      <c r="AK403" s="44">
        <f t="shared" si="73"/>
        <v>153</v>
      </c>
      <c r="AL403" s="41" t="str">
        <f t="shared" si="82"/>
        <v>Nesuderintas</v>
      </c>
      <c r="AM403" s="45" t="s">
        <v>944</v>
      </c>
      <c r="AN403" s="46">
        <f t="shared" si="83"/>
        <v>0</v>
      </c>
      <c r="AO403" s="47"/>
      <c r="AP403" s="47"/>
      <c r="AQ403" s="48">
        <f t="shared" si="72"/>
        <v>2019</v>
      </c>
      <c r="AR403" s="47"/>
      <c r="AS403" s="47"/>
      <c r="AT403" s="47"/>
    </row>
    <row r="404" spans="1:46" ht="15" customHeight="1" x14ac:dyDescent="0.25">
      <c r="A404" s="10"/>
      <c r="B404" s="26">
        <v>404</v>
      </c>
      <c r="C404" s="27" t="s">
        <v>830</v>
      </c>
      <c r="D404" s="69" t="s">
        <v>831</v>
      </c>
      <c r="E404" s="29" t="s">
        <v>128</v>
      </c>
      <c r="F404" s="27" t="s">
        <v>58</v>
      </c>
      <c r="G404" s="30">
        <v>43621</v>
      </c>
      <c r="H404" s="62"/>
      <c r="I404" s="32">
        <v>211.6</v>
      </c>
      <c r="J404" s="32">
        <v>211.6</v>
      </c>
      <c r="K404" s="32"/>
      <c r="L404" s="32"/>
      <c r="M404" s="61"/>
      <c r="N404" s="34">
        <v>0</v>
      </c>
      <c r="O404" s="35" t="s">
        <v>943</v>
      </c>
      <c r="P404" s="36"/>
      <c r="Q404" s="37"/>
      <c r="R404" s="38"/>
      <c r="S404" s="39"/>
      <c r="T404" s="39"/>
      <c r="U404" s="39"/>
      <c r="V404" s="40">
        <v>6</v>
      </c>
      <c r="W404" s="41">
        <f t="shared" si="74"/>
        <v>72</v>
      </c>
      <c r="X404" s="41">
        <v>0</v>
      </c>
      <c r="Y404" s="41">
        <f t="shared" si="75"/>
        <v>0</v>
      </c>
      <c r="Z404" s="41">
        <f t="shared" si="76"/>
        <v>0</v>
      </c>
      <c r="AA404" s="41">
        <f t="shared" si="77"/>
        <v>72</v>
      </c>
      <c r="AB404" s="42">
        <f t="shared" si="78"/>
        <v>0</v>
      </c>
      <c r="AC404" s="42">
        <v>0</v>
      </c>
      <c r="AD404" s="43">
        <v>0</v>
      </c>
      <c r="AE404" s="42">
        <f t="shared" si="79"/>
        <v>0</v>
      </c>
      <c r="AF404" s="44">
        <v>0</v>
      </c>
      <c r="AG404" s="41">
        <v>0</v>
      </c>
      <c r="AH404" s="44">
        <v>0</v>
      </c>
      <c r="AI404" s="44">
        <f t="shared" si="80"/>
        <v>0</v>
      </c>
      <c r="AJ404" s="44">
        <f t="shared" si="81"/>
        <v>0</v>
      </c>
      <c r="AK404" s="44">
        <f t="shared" si="73"/>
        <v>0</v>
      </c>
      <c r="AL404" s="41" t="str">
        <f t="shared" si="82"/>
        <v>Nesuderintas</v>
      </c>
      <c r="AM404" s="45" t="s">
        <v>944</v>
      </c>
      <c r="AN404" s="46">
        <f t="shared" si="83"/>
        <v>0</v>
      </c>
      <c r="AO404" s="47"/>
      <c r="AP404" s="47"/>
      <c r="AQ404" s="48">
        <f t="shared" si="72"/>
        <v>2019</v>
      </c>
      <c r="AR404" s="47"/>
      <c r="AS404" s="47"/>
      <c r="AT404" s="47"/>
    </row>
    <row r="405" spans="1:46" x14ac:dyDescent="0.25">
      <c r="A405" s="10"/>
      <c r="B405" s="26">
        <v>405</v>
      </c>
      <c r="C405" s="27" t="s">
        <v>706</v>
      </c>
      <c r="D405" s="69" t="s">
        <v>832</v>
      </c>
      <c r="E405" s="29" t="s">
        <v>512</v>
      </c>
      <c r="F405" s="27" t="s">
        <v>513</v>
      </c>
      <c r="G405" s="30">
        <v>43677</v>
      </c>
      <c r="H405" s="62"/>
      <c r="I405" s="32">
        <v>28.68</v>
      </c>
      <c r="J405" s="32"/>
      <c r="K405" s="32"/>
      <c r="L405" s="32"/>
      <c r="M405" s="61">
        <v>28.68</v>
      </c>
      <c r="N405" s="34">
        <v>0</v>
      </c>
      <c r="O405" s="35" t="s">
        <v>942</v>
      </c>
      <c r="P405" s="36">
        <v>43250</v>
      </c>
      <c r="Q405" s="37" t="s">
        <v>773</v>
      </c>
      <c r="R405" s="36">
        <v>43250</v>
      </c>
      <c r="S405" s="37" t="s">
        <v>773</v>
      </c>
      <c r="T405" s="39"/>
      <c r="U405" s="70" t="s">
        <v>776</v>
      </c>
      <c r="V405" s="40">
        <v>6</v>
      </c>
      <c r="W405" s="41">
        <f t="shared" si="74"/>
        <v>72</v>
      </c>
      <c r="X405" s="41">
        <v>0</v>
      </c>
      <c r="Y405" s="41">
        <f t="shared" si="75"/>
        <v>0</v>
      </c>
      <c r="Z405" s="41">
        <f t="shared" si="76"/>
        <v>0</v>
      </c>
      <c r="AA405" s="41">
        <f t="shared" si="77"/>
        <v>72</v>
      </c>
      <c r="AB405" s="42">
        <f t="shared" si="78"/>
        <v>0</v>
      </c>
      <c r="AC405" s="42">
        <v>0</v>
      </c>
      <c r="AD405" s="43">
        <v>0</v>
      </c>
      <c r="AE405" s="42">
        <f t="shared" si="79"/>
        <v>0</v>
      </c>
      <c r="AF405" s="44">
        <v>0</v>
      </c>
      <c r="AG405" s="41">
        <v>17</v>
      </c>
      <c r="AH405" s="44">
        <v>4.7799999999999994</v>
      </c>
      <c r="AI405" s="44">
        <f t="shared" si="80"/>
        <v>4.7799999999999994</v>
      </c>
      <c r="AJ405" s="44">
        <f t="shared" si="81"/>
        <v>6.7716666666666665</v>
      </c>
      <c r="AK405" s="44">
        <f t="shared" si="73"/>
        <v>21.908333333333331</v>
      </c>
      <c r="AL405" s="41" t="str">
        <f t="shared" si="82"/>
        <v/>
      </c>
      <c r="AM405" s="45" t="s">
        <v>944</v>
      </c>
      <c r="AN405" s="46">
        <f t="shared" si="83"/>
        <v>0</v>
      </c>
      <c r="AO405" s="47"/>
      <c r="AP405" s="47"/>
      <c r="AQ405" s="48">
        <f t="shared" si="72"/>
        <v>2019</v>
      </c>
      <c r="AR405" s="47"/>
      <c r="AS405" s="47"/>
      <c r="AT405" s="47"/>
    </row>
    <row r="406" spans="1:46" x14ac:dyDescent="0.25">
      <c r="A406" s="10"/>
      <c r="B406" s="26">
        <v>406</v>
      </c>
      <c r="C406" s="27" t="s">
        <v>781</v>
      </c>
      <c r="D406" s="69" t="s">
        <v>833</v>
      </c>
      <c r="E406" s="29" t="s">
        <v>512</v>
      </c>
      <c r="F406" s="27" t="s">
        <v>73</v>
      </c>
      <c r="G406" s="30">
        <v>43677</v>
      </c>
      <c r="H406" s="62"/>
      <c r="I406" s="32">
        <v>350</v>
      </c>
      <c r="J406" s="32"/>
      <c r="K406" s="32"/>
      <c r="L406" s="32"/>
      <c r="M406" s="61">
        <v>350</v>
      </c>
      <c r="N406" s="34">
        <v>0</v>
      </c>
      <c r="O406" s="35" t="s">
        <v>943</v>
      </c>
      <c r="P406" s="36"/>
      <c r="Q406" s="37"/>
      <c r="R406" s="38"/>
      <c r="S406" s="39"/>
      <c r="T406" s="39"/>
      <c r="U406" s="39"/>
      <c r="V406" s="40">
        <v>6</v>
      </c>
      <c r="W406" s="41">
        <f t="shared" si="74"/>
        <v>72</v>
      </c>
      <c r="X406" s="41">
        <v>0</v>
      </c>
      <c r="Y406" s="41">
        <f t="shared" si="75"/>
        <v>0</v>
      </c>
      <c r="Z406" s="41">
        <f t="shared" si="76"/>
        <v>0</v>
      </c>
      <c r="AA406" s="41">
        <f t="shared" si="77"/>
        <v>72</v>
      </c>
      <c r="AB406" s="42">
        <f t="shared" si="78"/>
        <v>0</v>
      </c>
      <c r="AC406" s="42">
        <v>0</v>
      </c>
      <c r="AD406" s="43">
        <v>0</v>
      </c>
      <c r="AE406" s="42">
        <f t="shared" si="79"/>
        <v>0</v>
      </c>
      <c r="AF406" s="44">
        <v>0</v>
      </c>
      <c r="AG406" s="41">
        <v>0</v>
      </c>
      <c r="AH406" s="44">
        <v>0</v>
      </c>
      <c r="AI406" s="44">
        <f t="shared" si="80"/>
        <v>0</v>
      </c>
      <c r="AJ406" s="44">
        <f t="shared" si="81"/>
        <v>0</v>
      </c>
      <c r="AK406" s="44">
        <f t="shared" si="73"/>
        <v>350</v>
      </c>
      <c r="AL406" s="41" t="str">
        <f t="shared" si="82"/>
        <v>Nesuderintas</v>
      </c>
      <c r="AM406" s="45" t="s">
        <v>943</v>
      </c>
      <c r="AN406" s="46">
        <f t="shared" si="83"/>
        <v>0</v>
      </c>
      <c r="AO406" s="47"/>
      <c r="AP406" s="47"/>
      <c r="AQ406" s="48">
        <f t="shared" si="72"/>
        <v>2019</v>
      </c>
      <c r="AR406" s="47"/>
      <c r="AS406" s="47"/>
      <c r="AT406" s="47"/>
    </row>
    <row r="407" spans="1:46" ht="15" customHeight="1" x14ac:dyDescent="0.25">
      <c r="A407" s="10"/>
      <c r="B407" s="26">
        <v>407</v>
      </c>
      <c r="C407" s="27" t="s">
        <v>781</v>
      </c>
      <c r="D407" s="69" t="s">
        <v>834</v>
      </c>
      <c r="E407" s="29" t="s">
        <v>512</v>
      </c>
      <c r="F407" s="27" t="s">
        <v>73</v>
      </c>
      <c r="G407" s="30">
        <v>43677</v>
      </c>
      <c r="H407" s="62"/>
      <c r="I407" s="32">
        <v>350</v>
      </c>
      <c r="J407" s="32"/>
      <c r="K407" s="32"/>
      <c r="L407" s="32"/>
      <c r="M407" s="61">
        <v>350</v>
      </c>
      <c r="N407" s="34">
        <v>0</v>
      </c>
      <c r="O407" s="35" t="s">
        <v>943</v>
      </c>
      <c r="P407" s="36"/>
      <c r="Q407" s="37"/>
      <c r="R407" s="38"/>
      <c r="S407" s="39"/>
      <c r="T407" s="39"/>
      <c r="U407" s="39"/>
      <c r="V407" s="40">
        <v>6</v>
      </c>
      <c r="W407" s="41">
        <f t="shared" si="74"/>
        <v>72</v>
      </c>
      <c r="X407" s="41">
        <v>0</v>
      </c>
      <c r="Y407" s="41">
        <f t="shared" si="75"/>
        <v>0</v>
      </c>
      <c r="Z407" s="41">
        <f t="shared" si="76"/>
        <v>0</v>
      </c>
      <c r="AA407" s="41">
        <f t="shared" si="77"/>
        <v>72</v>
      </c>
      <c r="AB407" s="42">
        <f t="shared" si="78"/>
        <v>0</v>
      </c>
      <c r="AC407" s="42">
        <v>0</v>
      </c>
      <c r="AD407" s="43">
        <v>0</v>
      </c>
      <c r="AE407" s="42">
        <f t="shared" si="79"/>
        <v>0</v>
      </c>
      <c r="AF407" s="44">
        <v>0</v>
      </c>
      <c r="AG407" s="41">
        <v>0</v>
      </c>
      <c r="AH407" s="44">
        <v>0</v>
      </c>
      <c r="AI407" s="44">
        <f t="shared" si="80"/>
        <v>0</v>
      </c>
      <c r="AJ407" s="44">
        <f t="shared" si="81"/>
        <v>0</v>
      </c>
      <c r="AK407" s="44">
        <f t="shared" si="73"/>
        <v>350</v>
      </c>
      <c r="AL407" s="41" t="str">
        <f t="shared" si="82"/>
        <v>Nesuderintas</v>
      </c>
      <c r="AM407" s="45" t="s">
        <v>943</v>
      </c>
      <c r="AN407" s="46">
        <f t="shared" si="83"/>
        <v>0</v>
      </c>
      <c r="AO407" s="47"/>
      <c r="AP407" s="47"/>
      <c r="AQ407" s="48">
        <f t="shared" si="72"/>
        <v>2019</v>
      </c>
      <c r="AR407" s="47"/>
      <c r="AS407" s="47"/>
      <c r="AT407" s="47"/>
    </row>
    <row r="408" spans="1:46" ht="15" customHeight="1" x14ac:dyDescent="0.25">
      <c r="A408" s="10"/>
      <c r="B408" s="26">
        <v>408</v>
      </c>
      <c r="C408" s="27" t="s">
        <v>835</v>
      </c>
      <c r="D408" s="69" t="s">
        <v>836</v>
      </c>
      <c r="E408" s="29" t="s">
        <v>512</v>
      </c>
      <c r="F408" s="27" t="s">
        <v>73</v>
      </c>
      <c r="G408" s="30">
        <v>43677</v>
      </c>
      <c r="H408" s="62"/>
      <c r="I408" s="32">
        <v>450</v>
      </c>
      <c r="J408" s="32"/>
      <c r="K408" s="32"/>
      <c r="L408" s="32"/>
      <c r="M408" s="61">
        <v>450</v>
      </c>
      <c r="N408" s="34">
        <v>0</v>
      </c>
      <c r="O408" s="35" t="s">
        <v>943</v>
      </c>
      <c r="P408" s="36"/>
      <c r="Q408" s="37"/>
      <c r="R408" s="38"/>
      <c r="S408" s="39"/>
      <c r="T408" s="39"/>
      <c r="U408" s="39"/>
      <c r="V408" s="40">
        <v>6</v>
      </c>
      <c r="W408" s="41">
        <f t="shared" si="74"/>
        <v>72</v>
      </c>
      <c r="X408" s="41">
        <v>0</v>
      </c>
      <c r="Y408" s="41">
        <f t="shared" si="75"/>
        <v>0</v>
      </c>
      <c r="Z408" s="41">
        <f t="shared" si="76"/>
        <v>0</v>
      </c>
      <c r="AA408" s="41">
        <f t="shared" si="77"/>
        <v>72</v>
      </c>
      <c r="AB408" s="42">
        <f t="shared" si="78"/>
        <v>0</v>
      </c>
      <c r="AC408" s="42">
        <v>0</v>
      </c>
      <c r="AD408" s="43">
        <v>0</v>
      </c>
      <c r="AE408" s="42">
        <f t="shared" si="79"/>
        <v>0</v>
      </c>
      <c r="AF408" s="44">
        <v>0</v>
      </c>
      <c r="AG408" s="41">
        <v>0</v>
      </c>
      <c r="AH408" s="44">
        <v>0</v>
      </c>
      <c r="AI408" s="44">
        <f t="shared" si="80"/>
        <v>0</v>
      </c>
      <c r="AJ408" s="44">
        <f t="shared" si="81"/>
        <v>0</v>
      </c>
      <c r="AK408" s="44">
        <f t="shared" si="73"/>
        <v>450</v>
      </c>
      <c r="AL408" s="41" t="str">
        <f t="shared" si="82"/>
        <v>Nesuderintas</v>
      </c>
      <c r="AM408" s="45" t="s">
        <v>943</v>
      </c>
      <c r="AN408" s="46">
        <f t="shared" si="83"/>
        <v>0</v>
      </c>
      <c r="AO408" s="47"/>
      <c r="AP408" s="47"/>
      <c r="AQ408" s="48">
        <f t="shared" si="72"/>
        <v>2019</v>
      </c>
      <c r="AR408" s="47"/>
      <c r="AS408" s="47"/>
      <c r="AT408" s="47"/>
    </row>
    <row r="409" spans="1:46" ht="15" customHeight="1" x14ac:dyDescent="0.25">
      <c r="A409" s="10"/>
      <c r="B409" s="26">
        <v>409</v>
      </c>
      <c r="C409" s="27" t="s">
        <v>796</v>
      </c>
      <c r="D409" s="69" t="s">
        <v>837</v>
      </c>
      <c r="E409" s="29" t="s">
        <v>512</v>
      </c>
      <c r="F409" s="27" t="s">
        <v>73</v>
      </c>
      <c r="G409" s="30">
        <v>43677</v>
      </c>
      <c r="H409" s="62"/>
      <c r="I409" s="32">
        <v>275</v>
      </c>
      <c r="J409" s="32"/>
      <c r="K409" s="32"/>
      <c r="L409" s="32"/>
      <c r="M409" s="61">
        <v>275</v>
      </c>
      <c r="N409" s="34">
        <v>0</v>
      </c>
      <c r="O409" s="35" t="s">
        <v>943</v>
      </c>
      <c r="P409" s="36"/>
      <c r="Q409" s="37"/>
      <c r="R409" s="38"/>
      <c r="S409" s="39"/>
      <c r="T409" s="39"/>
      <c r="U409" s="39"/>
      <c r="V409" s="40">
        <v>6</v>
      </c>
      <c r="W409" s="41">
        <f t="shared" si="74"/>
        <v>72</v>
      </c>
      <c r="X409" s="41">
        <v>0</v>
      </c>
      <c r="Y409" s="41">
        <f t="shared" si="75"/>
        <v>0</v>
      </c>
      <c r="Z409" s="41">
        <f t="shared" si="76"/>
        <v>0</v>
      </c>
      <c r="AA409" s="41">
        <f t="shared" si="77"/>
        <v>72</v>
      </c>
      <c r="AB409" s="42">
        <f t="shared" si="78"/>
        <v>0</v>
      </c>
      <c r="AC409" s="42">
        <v>0</v>
      </c>
      <c r="AD409" s="43">
        <v>0</v>
      </c>
      <c r="AE409" s="42">
        <f t="shared" si="79"/>
        <v>0</v>
      </c>
      <c r="AF409" s="44">
        <v>0</v>
      </c>
      <c r="AG409" s="41">
        <v>0</v>
      </c>
      <c r="AH409" s="44">
        <v>0</v>
      </c>
      <c r="AI409" s="44">
        <f t="shared" si="80"/>
        <v>0</v>
      </c>
      <c r="AJ409" s="44">
        <f t="shared" si="81"/>
        <v>0</v>
      </c>
      <c r="AK409" s="44">
        <f t="shared" si="73"/>
        <v>275</v>
      </c>
      <c r="AL409" s="41" t="str">
        <f t="shared" si="82"/>
        <v>Nesuderintas</v>
      </c>
      <c r="AM409" s="45" t="s">
        <v>943</v>
      </c>
      <c r="AN409" s="46">
        <f t="shared" si="83"/>
        <v>0</v>
      </c>
      <c r="AO409" s="47"/>
      <c r="AP409" s="47"/>
      <c r="AQ409" s="48">
        <f t="shared" si="72"/>
        <v>2019</v>
      </c>
      <c r="AR409" s="47"/>
      <c r="AS409" s="47"/>
      <c r="AT409" s="47"/>
    </row>
    <row r="410" spans="1:46" ht="15" customHeight="1" x14ac:dyDescent="0.25">
      <c r="A410" s="10"/>
      <c r="B410" s="26">
        <v>410</v>
      </c>
      <c r="C410" s="27" t="s">
        <v>838</v>
      </c>
      <c r="D410" s="69" t="s">
        <v>839</v>
      </c>
      <c r="E410" s="29" t="s">
        <v>128</v>
      </c>
      <c r="F410" s="27" t="s">
        <v>97</v>
      </c>
      <c r="G410" s="30">
        <v>43677</v>
      </c>
      <c r="H410" s="62"/>
      <c r="I410" s="32">
        <v>433.95</v>
      </c>
      <c r="J410" s="32"/>
      <c r="K410" s="32"/>
      <c r="L410" s="32"/>
      <c r="M410" s="61">
        <v>433.95</v>
      </c>
      <c r="N410" s="34">
        <v>0</v>
      </c>
      <c r="O410" s="35" t="s">
        <v>942</v>
      </c>
      <c r="P410" s="36">
        <v>43250</v>
      </c>
      <c r="Q410" s="37" t="s">
        <v>773</v>
      </c>
      <c r="R410" s="36">
        <v>43250</v>
      </c>
      <c r="S410" s="37" t="s">
        <v>773</v>
      </c>
      <c r="T410" s="39"/>
      <c r="U410" s="70" t="s">
        <v>840</v>
      </c>
      <c r="V410" s="40">
        <v>6</v>
      </c>
      <c r="W410" s="41">
        <f t="shared" si="74"/>
        <v>72</v>
      </c>
      <c r="X410" s="41">
        <v>0</v>
      </c>
      <c r="Y410" s="41">
        <f t="shared" si="75"/>
        <v>0</v>
      </c>
      <c r="Z410" s="41">
        <f t="shared" si="76"/>
        <v>0</v>
      </c>
      <c r="AA410" s="41">
        <f t="shared" si="77"/>
        <v>72</v>
      </c>
      <c r="AB410" s="42">
        <f t="shared" si="78"/>
        <v>0</v>
      </c>
      <c r="AC410" s="42">
        <v>0</v>
      </c>
      <c r="AD410" s="43">
        <v>0</v>
      </c>
      <c r="AE410" s="42">
        <f t="shared" si="79"/>
        <v>0</v>
      </c>
      <c r="AF410" s="44">
        <v>0</v>
      </c>
      <c r="AG410" s="41">
        <v>17</v>
      </c>
      <c r="AH410" s="44">
        <v>72.325000000000003</v>
      </c>
      <c r="AI410" s="44">
        <f t="shared" si="80"/>
        <v>72.325000000000003</v>
      </c>
      <c r="AJ410" s="44">
        <f t="shared" si="81"/>
        <v>102.46041666666667</v>
      </c>
      <c r="AK410" s="44">
        <f t="shared" si="73"/>
        <v>331.48958333333331</v>
      </c>
      <c r="AL410" s="41" t="str">
        <f t="shared" si="82"/>
        <v/>
      </c>
      <c r="AM410" s="45" t="s">
        <v>944</v>
      </c>
      <c r="AN410" s="46">
        <f t="shared" si="83"/>
        <v>0</v>
      </c>
      <c r="AO410" s="47"/>
      <c r="AP410" s="47"/>
      <c r="AQ410" s="48">
        <f t="shared" si="72"/>
        <v>2019</v>
      </c>
      <c r="AR410" s="47"/>
      <c r="AS410" s="47"/>
      <c r="AT410" s="47"/>
    </row>
    <row r="411" spans="1:46" ht="15" customHeight="1" x14ac:dyDescent="0.25">
      <c r="A411" s="10"/>
      <c r="B411" s="26">
        <v>411</v>
      </c>
      <c r="C411" s="27" t="s">
        <v>841</v>
      </c>
      <c r="D411" s="69" t="s">
        <v>842</v>
      </c>
      <c r="E411" s="29" t="s">
        <v>277</v>
      </c>
      <c r="F411" s="27" t="s">
        <v>125</v>
      </c>
      <c r="G411" s="30">
        <v>43605</v>
      </c>
      <c r="H411" s="62"/>
      <c r="I411" s="32">
        <v>1000</v>
      </c>
      <c r="J411" s="32">
        <v>1000</v>
      </c>
      <c r="K411" s="32"/>
      <c r="L411" s="32"/>
      <c r="M411" s="61"/>
      <c r="N411" s="34">
        <v>0</v>
      </c>
      <c r="O411" s="35" t="s">
        <v>942</v>
      </c>
      <c r="P411" s="36">
        <v>43250</v>
      </c>
      <c r="Q411" s="37" t="s">
        <v>773</v>
      </c>
      <c r="R411" s="36">
        <v>43250</v>
      </c>
      <c r="S411" s="37" t="s">
        <v>773</v>
      </c>
      <c r="T411" s="39"/>
      <c r="U411" s="70" t="s">
        <v>789</v>
      </c>
      <c r="V411" s="40">
        <v>10</v>
      </c>
      <c r="W411" s="41">
        <f t="shared" si="74"/>
        <v>120</v>
      </c>
      <c r="X411" s="41">
        <v>0</v>
      </c>
      <c r="Y411" s="41">
        <f t="shared" si="75"/>
        <v>0</v>
      </c>
      <c r="Z411" s="41">
        <f t="shared" si="76"/>
        <v>0</v>
      </c>
      <c r="AA411" s="41">
        <f t="shared" si="77"/>
        <v>120</v>
      </c>
      <c r="AB411" s="42">
        <f t="shared" si="78"/>
        <v>0</v>
      </c>
      <c r="AC411" s="42">
        <v>0</v>
      </c>
      <c r="AD411" s="43">
        <v>0</v>
      </c>
      <c r="AE411" s="42">
        <f t="shared" si="79"/>
        <v>0</v>
      </c>
      <c r="AF411" s="44">
        <v>0</v>
      </c>
      <c r="AG411" s="41">
        <v>19</v>
      </c>
      <c r="AH411" s="44">
        <v>0</v>
      </c>
      <c r="AI411" s="44">
        <f t="shared" si="80"/>
        <v>0</v>
      </c>
      <c r="AJ411" s="44">
        <f t="shared" si="81"/>
        <v>0</v>
      </c>
      <c r="AK411" s="44">
        <f t="shared" si="73"/>
        <v>0</v>
      </c>
      <c r="AL411" s="41" t="str">
        <f t="shared" si="82"/>
        <v>Nusidėvėjęs</v>
      </c>
      <c r="AM411" s="45" t="s">
        <v>944</v>
      </c>
      <c r="AN411" s="46">
        <f t="shared" si="83"/>
        <v>0</v>
      </c>
      <c r="AO411" s="47"/>
      <c r="AP411" s="47"/>
      <c r="AQ411" s="48">
        <f t="shared" si="72"/>
        <v>2019</v>
      </c>
      <c r="AR411" s="47"/>
      <c r="AS411" s="47"/>
      <c r="AT411" s="47"/>
    </row>
    <row r="412" spans="1:46" ht="15" customHeight="1" x14ac:dyDescent="0.25">
      <c r="A412" s="10"/>
      <c r="B412" s="26">
        <v>412</v>
      </c>
      <c r="C412" s="27" t="s">
        <v>706</v>
      </c>
      <c r="D412" s="69" t="s">
        <v>843</v>
      </c>
      <c r="E412" s="29" t="s">
        <v>512</v>
      </c>
      <c r="F412" s="27" t="s">
        <v>513</v>
      </c>
      <c r="G412" s="30">
        <v>43738</v>
      </c>
      <c r="H412" s="62"/>
      <c r="I412" s="32">
        <v>172.08</v>
      </c>
      <c r="J412" s="32"/>
      <c r="K412" s="32"/>
      <c r="L412" s="32"/>
      <c r="M412" s="61">
        <v>172.08</v>
      </c>
      <c r="N412" s="34">
        <v>0</v>
      </c>
      <c r="O412" s="35" t="s">
        <v>942</v>
      </c>
      <c r="P412" s="36">
        <v>43250</v>
      </c>
      <c r="Q412" s="37" t="s">
        <v>773</v>
      </c>
      <c r="R412" s="36">
        <v>43250</v>
      </c>
      <c r="S412" s="37" t="s">
        <v>773</v>
      </c>
      <c r="T412" s="39"/>
      <c r="U412" s="70" t="s">
        <v>776</v>
      </c>
      <c r="V412" s="40">
        <v>6</v>
      </c>
      <c r="W412" s="41">
        <f t="shared" si="74"/>
        <v>72</v>
      </c>
      <c r="X412" s="41">
        <v>0</v>
      </c>
      <c r="Y412" s="41">
        <f t="shared" si="75"/>
        <v>0</v>
      </c>
      <c r="Z412" s="41">
        <f t="shared" si="76"/>
        <v>0</v>
      </c>
      <c r="AA412" s="41">
        <f t="shared" si="77"/>
        <v>72</v>
      </c>
      <c r="AB412" s="42">
        <f t="shared" si="78"/>
        <v>0</v>
      </c>
      <c r="AC412" s="42">
        <v>0</v>
      </c>
      <c r="AD412" s="43">
        <v>0</v>
      </c>
      <c r="AE412" s="42">
        <f t="shared" si="79"/>
        <v>0</v>
      </c>
      <c r="AF412" s="44">
        <v>0</v>
      </c>
      <c r="AG412" s="41">
        <v>15</v>
      </c>
      <c r="AH412" s="44">
        <v>28.68</v>
      </c>
      <c r="AI412" s="44">
        <f t="shared" si="80"/>
        <v>28.68</v>
      </c>
      <c r="AJ412" s="44">
        <f t="shared" si="81"/>
        <v>35.85</v>
      </c>
      <c r="AK412" s="44">
        <f t="shared" si="73"/>
        <v>136.23000000000002</v>
      </c>
      <c r="AL412" s="41" t="str">
        <f t="shared" si="82"/>
        <v/>
      </c>
      <c r="AM412" s="45" t="s">
        <v>944</v>
      </c>
      <c r="AN412" s="46">
        <f t="shared" si="83"/>
        <v>0</v>
      </c>
      <c r="AO412" s="47"/>
      <c r="AP412" s="47"/>
      <c r="AQ412" s="48">
        <f t="shared" si="72"/>
        <v>2019</v>
      </c>
      <c r="AR412" s="47"/>
      <c r="AS412" s="47"/>
      <c r="AT412" s="47"/>
    </row>
    <row r="413" spans="1:46" ht="15" customHeight="1" x14ac:dyDescent="0.25">
      <c r="A413" s="10"/>
      <c r="B413" s="26">
        <v>413</v>
      </c>
      <c r="C413" s="27" t="s">
        <v>781</v>
      </c>
      <c r="D413" s="69" t="s">
        <v>844</v>
      </c>
      <c r="E413" s="29" t="s">
        <v>512</v>
      </c>
      <c r="F413" s="27" t="s">
        <v>73</v>
      </c>
      <c r="G413" s="30">
        <v>43738</v>
      </c>
      <c r="H413" s="31"/>
      <c r="I413" s="32">
        <v>350</v>
      </c>
      <c r="J413" s="32"/>
      <c r="K413" s="32"/>
      <c r="L413" s="32"/>
      <c r="M413" s="33">
        <v>350</v>
      </c>
      <c r="N413" s="34">
        <v>0</v>
      </c>
      <c r="O413" s="35" t="s">
        <v>943</v>
      </c>
      <c r="P413" s="36"/>
      <c r="Q413" s="37"/>
      <c r="R413" s="38"/>
      <c r="S413" s="39"/>
      <c r="T413" s="39"/>
      <c r="U413" s="39"/>
      <c r="V413" s="40">
        <v>6</v>
      </c>
      <c r="W413" s="41">
        <f t="shared" si="74"/>
        <v>72</v>
      </c>
      <c r="X413" s="41">
        <v>0</v>
      </c>
      <c r="Y413" s="41">
        <f t="shared" si="75"/>
        <v>0</v>
      </c>
      <c r="Z413" s="41">
        <f t="shared" si="76"/>
        <v>0</v>
      </c>
      <c r="AA413" s="41">
        <f t="shared" si="77"/>
        <v>72</v>
      </c>
      <c r="AB413" s="42">
        <f t="shared" si="78"/>
        <v>0</v>
      </c>
      <c r="AC413" s="42">
        <v>0</v>
      </c>
      <c r="AD413" s="43">
        <v>0</v>
      </c>
      <c r="AE413" s="42">
        <f t="shared" si="79"/>
        <v>0</v>
      </c>
      <c r="AF413" s="44">
        <v>0</v>
      </c>
      <c r="AG413" s="41">
        <v>0</v>
      </c>
      <c r="AH413" s="44">
        <v>0</v>
      </c>
      <c r="AI413" s="44">
        <f t="shared" si="80"/>
        <v>0</v>
      </c>
      <c r="AJ413" s="44">
        <f t="shared" si="81"/>
        <v>0</v>
      </c>
      <c r="AK413" s="44">
        <f t="shared" si="73"/>
        <v>350</v>
      </c>
      <c r="AL413" s="41" t="str">
        <f t="shared" si="82"/>
        <v>Nesuderintas</v>
      </c>
      <c r="AM413" s="45" t="s">
        <v>943</v>
      </c>
      <c r="AN413" s="46">
        <f t="shared" si="83"/>
        <v>0</v>
      </c>
      <c r="AO413" s="47"/>
      <c r="AP413" s="47"/>
      <c r="AQ413" s="48">
        <f t="shared" si="72"/>
        <v>2019</v>
      </c>
      <c r="AR413" s="47"/>
      <c r="AS413" s="47"/>
      <c r="AT413" s="47"/>
    </row>
    <row r="414" spans="1:46" ht="15" customHeight="1" x14ac:dyDescent="0.25">
      <c r="A414" s="10"/>
      <c r="B414" s="26">
        <v>414</v>
      </c>
      <c r="C414" s="27" t="s">
        <v>783</v>
      </c>
      <c r="D414" s="69" t="s">
        <v>845</v>
      </c>
      <c r="E414" s="29" t="s">
        <v>512</v>
      </c>
      <c r="F414" s="27" t="s">
        <v>73</v>
      </c>
      <c r="G414" s="30">
        <v>43738</v>
      </c>
      <c r="H414" s="31"/>
      <c r="I414" s="32">
        <v>250</v>
      </c>
      <c r="J414" s="32"/>
      <c r="K414" s="32"/>
      <c r="L414" s="32"/>
      <c r="M414" s="33">
        <v>250</v>
      </c>
      <c r="N414" s="34">
        <v>0</v>
      </c>
      <c r="O414" s="35" t="s">
        <v>943</v>
      </c>
      <c r="P414" s="36"/>
      <c r="Q414" s="37"/>
      <c r="R414" s="38"/>
      <c r="S414" s="39"/>
      <c r="T414" s="39"/>
      <c r="U414" s="39"/>
      <c r="V414" s="40">
        <v>6</v>
      </c>
      <c r="W414" s="41">
        <f t="shared" si="74"/>
        <v>72</v>
      </c>
      <c r="X414" s="41">
        <v>0</v>
      </c>
      <c r="Y414" s="41">
        <f t="shared" si="75"/>
        <v>0</v>
      </c>
      <c r="Z414" s="41">
        <f t="shared" si="76"/>
        <v>0</v>
      </c>
      <c r="AA414" s="41">
        <f t="shared" si="77"/>
        <v>72</v>
      </c>
      <c r="AB414" s="42">
        <f t="shared" si="78"/>
        <v>0</v>
      </c>
      <c r="AC414" s="42">
        <v>0</v>
      </c>
      <c r="AD414" s="43">
        <v>0</v>
      </c>
      <c r="AE414" s="42">
        <f t="shared" si="79"/>
        <v>0</v>
      </c>
      <c r="AF414" s="44">
        <v>0</v>
      </c>
      <c r="AG414" s="41">
        <v>0</v>
      </c>
      <c r="AH414" s="44">
        <v>0</v>
      </c>
      <c r="AI414" s="44">
        <f t="shared" si="80"/>
        <v>0</v>
      </c>
      <c r="AJ414" s="44">
        <f t="shared" si="81"/>
        <v>0</v>
      </c>
      <c r="AK414" s="44">
        <f t="shared" si="73"/>
        <v>250</v>
      </c>
      <c r="AL414" s="41" t="str">
        <f t="shared" si="82"/>
        <v>Nesuderintas</v>
      </c>
      <c r="AM414" s="45" t="s">
        <v>943</v>
      </c>
      <c r="AN414" s="46">
        <f t="shared" si="83"/>
        <v>0</v>
      </c>
      <c r="AO414" s="47"/>
      <c r="AP414" s="47"/>
      <c r="AQ414" s="48">
        <f t="shared" si="72"/>
        <v>2019</v>
      </c>
      <c r="AR414" s="47"/>
      <c r="AS414" s="47"/>
      <c r="AT414" s="47"/>
    </row>
    <row r="415" spans="1:46" ht="15" customHeight="1" x14ac:dyDescent="0.25">
      <c r="A415" s="10"/>
      <c r="B415" s="26">
        <v>415</v>
      </c>
      <c r="C415" s="27" t="s">
        <v>846</v>
      </c>
      <c r="D415" s="69" t="s">
        <v>847</v>
      </c>
      <c r="E415" s="29" t="s">
        <v>512</v>
      </c>
      <c r="F415" s="27" t="s">
        <v>73</v>
      </c>
      <c r="G415" s="30">
        <v>43738</v>
      </c>
      <c r="H415" s="62"/>
      <c r="I415" s="32">
        <v>190</v>
      </c>
      <c r="J415" s="32"/>
      <c r="K415" s="32"/>
      <c r="L415" s="32"/>
      <c r="M415" s="61">
        <v>190</v>
      </c>
      <c r="N415" s="34">
        <v>0</v>
      </c>
      <c r="O415" s="35" t="s">
        <v>943</v>
      </c>
      <c r="P415" s="36"/>
      <c r="Q415" s="37"/>
      <c r="R415" s="38"/>
      <c r="S415" s="39"/>
      <c r="T415" s="39"/>
      <c r="U415" s="39"/>
      <c r="V415" s="40">
        <v>6</v>
      </c>
      <c r="W415" s="41">
        <f t="shared" si="74"/>
        <v>72</v>
      </c>
      <c r="X415" s="41">
        <v>0</v>
      </c>
      <c r="Y415" s="41">
        <f t="shared" si="75"/>
        <v>0</v>
      </c>
      <c r="Z415" s="41">
        <f t="shared" si="76"/>
        <v>0</v>
      </c>
      <c r="AA415" s="41">
        <f t="shared" si="77"/>
        <v>72</v>
      </c>
      <c r="AB415" s="42">
        <f t="shared" si="78"/>
        <v>0</v>
      </c>
      <c r="AC415" s="42">
        <v>0</v>
      </c>
      <c r="AD415" s="43">
        <v>0</v>
      </c>
      <c r="AE415" s="42">
        <f t="shared" si="79"/>
        <v>0</v>
      </c>
      <c r="AF415" s="44">
        <v>0</v>
      </c>
      <c r="AG415" s="41">
        <v>0</v>
      </c>
      <c r="AH415" s="44">
        <v>0</v>
      </c>
      <c r="AI415" s="44">
        <f t="shared" si="80"/>
        <v>0</v>
      </c>
      <c r="AJ415" s="44">
        <f t="shared" si="81"/>
        <v>0</v>
      </c>
      <c r="AK415" s="44">
        <f t="shared" si="73"/>
        <v>190</v>
      </c>
      <c r="AL415" s="41" t="str">
        <f t="shared" si="82"/>
        <v>Nesuderintas</v>
      </c>
      <c r="AM415" s="45" t="s">
        <v>943</v>
      </c>
      <c r="AN415" s="46">
        <f t="shared" si="83"/>
        <v>0</v>
      </c>
      <c r="AO415" s="47"/>
      <c r="AP415" s="47"/>
      <c r="AQ415" s="48">
        <f t="shared" si="72"/>
        <v>2019</v>
      </c>
      <c r="AR415" s="47"/>
      <c r="AS415" s="47"/>
      <c r="AT415" s="47"/>
    </row>
    <row r="416" spans="1:46" ht="15" customHeight="1" x14ac:dyDescent="0.25">
      <c r="A416" s="10"/>
      <c r="B416" s="26">
        <v>416</v>
      </c>
      <c r="C416" s="27" t="s">
        <v>846</v>
      </c>
      <c r="D416" s="69" t="s">
        <v>848</v>
      </c>
      <c r="E416" s="29" t="s">
        <v>512</v>
      </c>
      <c r="F416" s="27" t="s">
        <v>73</v>
      </c>
      <c r="G416" s="30">
        <v>43738</v>
      </c>
      <c r="H416" s="31"/>
      <c r="I416" s="32">
        <v>190</v>
      </c>
      <c r="J416" s="32"/>
      <c r="K416" s="32"/>
      <c r="L416" s="32"/>
      <c r="M416" s="33">
        <v>190</v>
      </c>
      <c r="N416" s="34">
        <v>0</v>
      </c>
      <c r="O416" s="35" t="s">
        <v>943</v>
      </c>
      <c r="P416" s="36"/>
      <c r="Q416" s="37"/>
      <c r="R416" s="38"/>
      <c r="S416" s="39"/>
      <c r="T416" s="39"/>
      <c r="U416" s="39"/>
      <c r="V416" s="40">
        <v>6</v>
      </c>
      <c r="W416" s="41">
        <f t="shared" si="74"/>
        <v>72</v>
      </c>
      <c r="X416" s="41">
        <v>0</v>
      </c>
      <c r="Y416" s="41">
        <f t="shared" si="75"/>
        <v>0</v>
      </c>
      <c r="Z416" s="41">
        <f t="shared" si="76"/>
        <v>0</v>
      </c>
      <c r="AA416" s="41">
        <f t="shared" si="77"/>
        <v>72</v>
      </c>
      <c r="AB416" s="42">
        <f t="shared" si="78"/>
        <v>0</v>
      </c>
      <c r="AC416" s="42">
        <v>0</v>
      </c>
      <c r="AD416" s="43">
        <v>0</v>
      </c>
      <c r="AE416" s="42">
        <f t="shared" si="79"/>
        <v>0</v>
      </c>
      <c r="AF416" s="44">
        <v>0</v>
      </c>
      <c r="AG416" s="41">
        <v>0</v>
      </c>
      <c r="AH416" s="44">
        <v>0</v>
      </c>
      <c r="AI416" s="44">
        <f t="shared" si="80"/>
        <v>0</v>
      </c>
      <c r="AJ416" s="44">
        <f t="shared" si="81"/>
        <v>0</v>
      </c>
      <c r="AK416" s="44">
        <f t="shared" si="73"/>
        <v>190</v>
      </c>
      <c r="AL416" s="41" t="str">
        <f t="shared" si="82"/>
        <v>Nesuderintas</v>
      </c>
      <c r="AM416" s="45" t="s">
        <v>943</v>
      </c>
      <c r="AN416" s="46">
        <f t="shared" si="83"/>
        <v>0</v>
      </c>
      <c r="AO416" s="47"/>
      <c r="AP416" s="47"/>
      <c r="AQ416" s="48">
        <f t="shared" si="72"/>
        <v>2019</v>
      </c>
      <c r="AR416" s="47"/>
      <c r="AS416" s="47"/>
      <c r="AT416" s="47"/>
    </row>
    <row r="417" spans="1:46" ht="15" customHeight="1" x14ac:dyDescent="0.25">
      <c r="A417" s="10"/>
      <c r="B417" s="26">
        <v>417</v>
      </c>
      <c r="C417" s="27" t="s">
        <v>849</v>
      </c>
      <c r="D417" s="69" t="s">
        <v>850</v>
      </c>
      <c r="E417" s="29" t="s">
        <v>512</v>
      </c>
      <c r="F417" s="27" t="s">
        <v>73</v>
      </c>
      <c r="G417" s="30">
        <v>43479</v>
      </c>
      <c r="H417" s="62"/>
      <c r="I417" s="32">
        <v>275</v>
      </c>
      <c r="J417" s="32"/>
      <c r="K417" s="32"/>
      <c r="L417" s="32"/>
      <c r="M417" s="61">
        <v>275</v>
      </c>
      <c r="N417" s="34">
        <v>0</v>
      </c>
      <c r="O417" s="35" t="s">
        <v>943</v>
      </c>
      <c r="P417" s="36"/>
      <c r="Q417" s="37"/>
      <c r="R417" s="38"/>
      <c r="S417" s="39"/>
      <c r="T417" s="39"/>
      <c r="U417" s="39"/>
      <c r="V417" s="40">
        <v>6</v>
      </c>
      <c r="W417" s="41">
        <f t="shared" si="74"/>
        <v>72</v>
      </c>
      <c r="X417" s="41">
        <v>0</v>
      </c>
      <c r="Y417" s="41">
        <f t="shared" si="75"/>
        <v>0</v>
      </c>
      <c r="Z417" s="41">
        <f t="shared" si="76"/>
        <v>0</v>
      </c>
      <c r="AA417" s="41">
        <f t="shared" si="77"/>
        <v>72</v>
      </c>
      <c r="AB417" s="42">
        <f t="shared" si="78"/>
        <v>0</v>
      </c>
      <c r="AC417" s="42">
        <v>0</v>
      </c>
      <c r="AD417" s="43">
        <v>0</v>
      </c>
      <c r="AE417" s="42">
        <f t="shared" si="79"/>
        <v>0</v>
      </c>
      <c r="AF417" s="44">
        <v>0</v>
      </c>
      <c r="AG417" s="41">
        <v>0</v>
      </c>
      <c r="AH417" s="44">
        <v>0</v>
      </c>
      <c r="AI417" s="44">
        <f t="shared" si="80"/>
        <v>0</v>
      </c>
      <c r="AJ417" s="44">
        <f t="shared" si="81"/>
        <v>0</v>
      </c>
      <c r="AK417" s="44">
        <f t="shared" si="73"/>
        <v>275</v>
      </c>
      <c r="AL417" s="41" t="str">
        <f t="shared" si="82"/>
        <v>Nesuderintas</v>
      </c>
      <c r="AM417" s="45" t="s">
        <v>943</v>
      </c>
      <c r="AN417" s="46">
        <f t="shared" si="83"/>
        <v>0</v>
      </c>
      <c r="AO417" s="47"/>
      <c r="AP417" s="47"/>
      <c r="AQ417" s="48">
        <f t="shared" si="72"/>
        <v>2019</v>
      </c>
      <c r="AR417" s="47"/>
      <c r="AS417" s="47"/>
      <c r="AT417" s="47"/>
    </row>
    <row r="418" spans="1:46" ht="15" customHeight="1" x14ac:dyDescent="0.25">
      <c r="A418" s="10"/>
      <c r="B418" s="26">
        <v>418</v>
      </c>
      <c r="C418" s="27" t="s">
        <v>730</v>
      </c>
      <c r="D418" s="69" t="s">
        <v>851</v>
      </c>
      <c r="E418" s="29" t="s">
        <v>512</v>
      </c>
      <c r="F418" s="27" t="s">
        <v>513</v>
      </c>
      <c r="G418" s="30">
        <v>43799</v>
      </c>
      <c r="H418" s="62"/>
      <c r="I418" s="32">
        <v>43.02</v>
      </c>
      <c r="J418" s="32"/>
      <c r="K418" s="32"/>
      <c r="L418" s="32"/>
      <c r="M418" s="61">
        <v>43.02</v>
      </c>
      <c r="N418" s="34">
        <v>0</v>
      </c>
      <c r="O418" s="35" t="s">
        <v>942</v>
      </c>
      <c r="P418" s="36">
        <v>43250</v>
      </c>
      <c r="Q418" s="37" t="s">
        <v>773</v>
      </c>
      <c r="R418" s="36">
        <v>43250</v>
      </c>
      <c r="S418" s="37" t="s">
        <v>773</v>
      </c>
      <c r="T418" s="39"/>
      <c r="U418" s="70" t="s">
        <v>776</v>
      </c>
      <c r="V418" s="40">
        <v>6</v>
      </c>
      <c r="W418" s="41">
        <f t="shared" si="74"/>
        <v>72</v>
      </c>
      <c r="X418" s="41">
        <v>0</v>
      </c>
      <c r="Y418" s="41">
        <f t="shared" si="75"/>
        <v>0</v>
      </c>
      <c r="Z418" s="41">
        <f t="shared" si="76"/>
        <v>0</v>
      </c>
      <c r="AA418" s="41">
        <f t="shared" si="77"/>
        <v>72</v>
      </c>
      <c r="AB418" s="42">
        <f t="shared" si="78"/>
        <v>0</v>
      </c>
      <c r="AC418" s="42">
        <v>0</v>
      </c>
      <c r="AD418" s="43">
        <v>0</v>
      </c>
      <c r="AE418" s="42">
        <f t="shared" si="79"/>
        <v>0</v>
      </c>
      <c r="AF418" s="44">
        <v>0</v>
      </c>
      <c r="AG418" s="41">
        <v>13</v>
      </c>
      <c r="AH418" s="44">
        <v>7.17</v>
      </c>
      <c r="AI418" s="44">
        <f t="shared" si="80"/>
        <v>7.17</v>
      </c>
      <c r="AJ418" s="44">
        <f t="shared" si="81"/>
        <v>7.7675000000000001</v>
      </c>
      <c r="AK418" s="44">
        <f t="shared" si="73"/>
        <v>35.252500000000005</v>
      </c>
      <c r="AL418" s="41" t="str">
        <f t="shared" si="82"/>
        <v/>
      </c>
      <c r="AM418" s="45" t="s">
        <v>944</v>
      </c>
      <c r="AN418" s="46">
        <f t="shared" si="83"/>
        <v>0</v>
      </c>
      <c r="AO418" s="47"/>
      <c r="AP418" s="47"/>
      <c r="AQ418" s="48">
        <f t="shared" si="72"/>
        <v>2019</v>
      </c>
      <c r="AR418" s="47"/>
      <c r="AS418" s="47"/>
      <c r="AT418" s="47"/>
    </row>
    <row r="419" spans="1:46" ht="15" customHeight="1" x14ac:dyDescent="0.25">
      <c r="A419" s="10"/>
      <c r="B419" s="26">
        <v>419</v>
      </c>
      <c r="C419" s="27" t="s">
        <v>713</v>
      </c>
      <c r="D419" s="69" t="s">
        <v>852</v>
      </c>
      <c r="E419" s="29" t="s">
        <v>512</v>
      </c>
      <c r="F419" s="27" t="s">
        <v>513</v>
      </c>
      <c r="G419" s="30">
        <v>43799</v>
      </c>
      <c r="H419" s="62"/>
      <c r="I419" s="32">
        <v>9</v>
      </c>
      <c r="J419" s="32"/>
      <c r="K419" s="32"/>
      <c r="L419" s="32"/>
      <c r="M419" s="61">
        <v>9</v>
      </c>
      <c r="N419" s="34">
        <v>0</v>
      </c>
      <c r="O419" s="35" t="s">
        <v>942</v>
      </c>
      <c r="P419" s="36">
        <v>43250</v>
      </c>
      <c r="Q419" s="37" t="s">
        <v>773</v>
      </c>
      <c r="R419" s="36">
        <v>43250</v>
      </c>
      <c r="S419" s="37" t="s">
        <v>773</v>
      </c>
      <c r="T419" s="39"/>
      <c r="U419" s="70" t="s">
        <v>776</v>
      </c>
      <c r="V419" s="40">
        <v>6</v>
      </c>
      <c r="W419" s="41">
        <f t="shared" si="74"/>
        <v>72</v>
      </c>
      <c r="X419" s="41">
        <v>0</v>
      </c>
      <c r="Y419" s="41">
        <f t="shared" si="75"/>
        <v>0</v>
      </c>
      <c r="Z419" s="41">
        <f t="shared" si="76"/>
        <v>0</v>
      </c>
      <c r="AA419" s="41">
        <f t="shared" si="77"/>
        <v>72</v>
      </c>
      <c r="AB419" s="42">
        <f t="shared" si="78"/>
        <v>0</v>
      </c>
      <c r="AC419" s="42">
        <v>0</v>
      </c>
      <c r="AD419" s="43">
        <v>0</v>
      </c>
      <c r="AE419" s="42">
        <f t="shared" si="79"/>
        <v>0</v>
      </c>
      <c r="AF419" s="44">
        <v>0</v>
      </c>
      <c r="AG419" s="41">
        <v>13</v>
      </c>
      <c r="AH419" s="44">
        <v>1.5</v>
      </c>
      <c r="AI419" s="44">
        <f t="shared" si="80"/>
        <v>1.5</v>
      </c>
      <c r="AJ419" s="44">
        <f t="shared" si="81"/>
        <v>1.625</v>
      </c>
      <c r="AK419" s="44">
        <f t="shared" si="73"/>
        <v>7.375</v>
      </c>
      <c r="AL419" s="41" t="str">
        <f t="shared" si="82"/>
        <v/>
      </c>
      <c r="AM419" s="45" t="s">
        <v>944</v>
      </c>
      <c r="AN419" s="46">
        <f t="shared" si="83"/>
        <v>0</v>
      </c>
      <c r="AO419" s="47"/>
      <c r="AP419" s="47"/>
      <c r="AQ419" s="48">
        <f t="shared" si="72"/>
        <v>2019</v>
      </c>
      <c r="AR419" s="47"/>
      <c r="AS419" s="47"/>
      <c r="AT419" s="47"/>
    </row>
    <row r="420" spans="1:46" ht="15" customHeight="1" x14ac:dyDescent="0.25">
      <c r="A420" s="10"/>
      <c r="B420" s="26">
        <v>420</v>
      </c>
      <c r="C420" s="27" t="s">
        <v>846</v>
      </c>
      <c r="D420" s="69" t="s">
        <v>853</v>
      </c>
      <c r="E420" s="29" t="s">
        <v>512</v>
      </c>
      <c r="F420" s="27" t="s">
        <v>73</v>
      </c>
      <c r="G420" s="30">
        <v>43799</v>
      </c>
      <c r="H420" s="31"/>
      <c r="I420" s="32">
        <v>170</v>
      </c>
      <c r="J420" s="32"/>
      <c r="K420" s="32"/>
      <c r="L420" s="32"/>
      <c r="M420" s="33">
        <v>170</v>
      </c>
      <c r="N420" s="34">
        <v>0</v>
      </c>
      <c r="O420" s="35" t="s">
        <v>943</v>
      </c>
      <c r="P420" s="36"/>
      <c r="Q420" s="37"/>
      <c r="R420" s="38"/>
      <c r="S420" s="39"/>
      <c r="T420" s="39"/>
      <c r="U420" s="39"/>
      <c r="V420" s="40">
        <v>6</v>
      </c>
      <c r="W420" s="41">
        <f t="shared" si="74"/>
        <v>72</v>
      </c>
      <c r="X420" s="41">
        <v>0</v>
      </c>
      <c r="Y420" s="41">
        <f t="shared" si="75"/>
        <v>0</v>
      </c>
      <c r="Z420" s="41">
        <f t="shared" si="76"/>
        <v>0</v>
      </c>
      <c r="AA420" s="41">
        <f t="shared" si="77"/>
        <v>72</v>
      </c>
      <c r="AB420" s="42">
        <f t="shared" si="78"/>
        <v>0</v>
      </c>
      <c r="AC420" s="42">
        <v>0</v>
      </c>
      <c r="AD420" s="43">
        <v>0</v>
      </c>
      <c r="AE420" s="42">
        <f t="shared" si="79"/>
        <v>0</v>
      </c>
      <c r="AF420" s="44">
        <v>0</v>
      </c>
      <c r="AG420" s="41">
        <v>0</v>
      </c>
      <c r="AH420" s="44">
        <v>0</v>
      </c>
      <c r="AI420" s="44">
        <f t="shared" si="80"/>
        <v>0</v>
      </c>
      <c r="AJ420" s="44">
        <f t="shared" si="81"/>
        <v>0</v>
      </c>
      <c r="AK420" s="44">
        <f t="shared" si="73"/>
        <v>170</v>
      </c>
      <c r="AL420" s="41" t="str">
        <f t="shared" si="82"/>
        <v>Nesuderintas</v>
      </c>
      <c r="AM420" s="45" t="s">
        <v>943</v>
      </c>
      <c r="AN420" s="46">
        <f t="shared" si="83"/>
        <v>0</v>
      </c>
      <c r="AO420" s="47"/>
      <c r="AP420" s="47"/>
      <c r="AQ420" s="48">
        <f t="shared" si="72"/>
        <v>2019</v>
      </c>
      <c r="AR420" s="47"/>
      <c r="AS420" s="47"/>
      <c r="AT420" s="47"/>
    </row>
    <row r="421" spans="1:46" ht="15" customHeight="1" x14ac:dyDescent="0.25">
      <c r="A421" s="10"/>
      <c r="B421" s="26">
        <v>421</v>
      </c>
      <c r="C421" s="27" t="s">
        <v>854</v>
      </c>
      <c r="D421" s="69" t="s">
        <v>855</v>
      </c>
      <c r="E421" s="29" t="s">
        <v>277</v>
      </c>
      <c r="F421" s="27" t="s">
        <v>73</v>
      </c>
      <c r="G421" s="30">
        <v>43801</v>
      </c>
      <c r="H421" s="31"/>
      <c r="I421" s="32">
        <v>1285</v>
      </c>
      <c r="J421" s="32"/>
      <c r="K421" s="32"/>
      <c r="L421" s="32"/>
      <c r="M421" s="33">
        <v>1285</v>
      </c>
      <c r="N421" s="34">
        <v>0</v>
      </c>
      <c r="O421" s="35" t="s">
        <v>943</v>
      </c>
      <c r="P421" s="36"/>
      <c r="Q421" s="37"/>
      <c r="R421" s="38"/>
      <c r="S421" s="39"/>
      <c r="T421" s="39"/>
      <c r="U421" s="39"/>
      <c r="V421" s="40">
        <v>10</v>
      </c>
      <c r="W421" s="41">
        <f t="shared" si="74"/>
        <v>120</v>
      </c>
      <c r="X421" s="41">
        <v>0</v>
      </c>
      <c r="Y421" s="41">
        <f t="shared" si="75"/>
        <v>0</v>
      </c>
      <c r="Z421" s="41">
        <f t="shared" si="76"/>
        <v>0</v>
      </c>
      <c r="AA421" s="41">
        <f t="shared" si="77"/>
        <v>120</v>
      </c>
      <c r="AB421" s="42">
        <f t="shared" si="78"/>
        <v>0</v>
      </c>
      <c r="AC421" s="42">
        <v>0</v>
      </c>
      <c r="AD421" s="43">
        <v>0</v>
      </c>
      <c r="AE421" s="42">
        <f t="shared" si="79"/>
        <v>0</v>
      </c>
      <c r="AF421" s="44">
        <v>0</v>
      </c>
      <c r="AG421" s="41">
        <v>0</v>
      </c>
      <c r="AH421" s="44">
        <v>0</v>
      </c>
      <c r="AI421" s="44">
        <f t="shared" si="80"/>
        <v>0</v>
      </c>
      <c r="AJ421" s="44">
        <f t="shared" si="81"/>
        <v>0</v>
      </c>
      <c r="AK421" s="44">
        <f t="shared" si="73"/>
        <v>1285</v>
      </c>
      <c r="AL421" s="41" t="str">
        <f t="shared" si="82"/>
        <v>Nesuderintas</v>
      </c>
      <c r="AM421" s="45" t="s">
        <v>943</v>
      </c>
      <c r="AN421" s="46">
        <f t="shared" si="83"/>
        <v>0</v>
      </c>
      <c r="AO421" s="47"/>
      <c r="AP421" s="47"/>
      <c r="AQ421" s="48">
        <f t="shared" si="72"/>
        <v>2019</v>
      </c>
      <c r="AR421" s="47"/>
      <c r="AS421" s="47"/>
      <c r="AT421" s="47"/>
    </row>
    <row r="422" spans="1:46" ht="15" customHeight="1" x14ac:dyDescent="0.25">
      <c r="A422" s="10"/>
      <c r="B422" s="26">
        <v>422</v>
      </c>
      <c r="C422" s="27" t="s">
        <v>854</v>
      </c>
      <c r="D422" s="69" t="s">
        <v>856</v>
      </c>
      <c r="E422" s="29" t="s">
        <v>277</v>
      </c>
      <c r="F422" s="27" t="s">
        <v>73</v>
      </c>
      <c r="G422" s="30">
        <v>43801</v>
      </c>
      <c r="H422" s="62"/>
      <c r="I422" s="32">
        <v>1285</v>
      </c>
      <c r="J422" s="32"/>
      <c r="K422" s="32"/>
      <c r="L422" s="32"/>
      <c r="M422" s="61">
        <v>1285</v>
      </c>
      <c r="N422" s="34">
        <v>0</v>
      </c>
      <c r="O422" s="35" t="s">
        <v>943</v>
      </c>
      <c r="P422" s="36"/>
      <c r="Q422" s="37"/>
      <c r="R422" s="38"/>
      <c r="S422" s="39"/>
      <c r="T422" s="39"/>
      <c r="U422" s="39"/>
      <c r="V422" s="40">
        <v>10</v>
      </c>
      <c r="W422" s="41">
        <f t="shared" si="74"/>
        <v>120</v>
      </c>
      <c r="X422" s="41">
        <v>0</v>
      </c>
      <c r="Y422" s="41">
        <f t="shared" si="75"/>
        <v>0</v>
      </c>
      <c r="Z422" s="41">
        <f t="shared" si="76"/>
        <v>0</v>
      </c>
      <c r="AA422" s="41">
        <f t="shared" si="77"/>
        <v>120</v>
      </c>
      <c r="AB422" s="42">
        <f t="shared" si="78"/>
        <v>0</v>
      </c>
      <c r="AC422" s="42">
        <v>0</v>
      </c>
      <c r="AD422" s="43">
        <v>0</v>
      </c>
      <c r="AE422" s="42">
        <f t="shared" si="79"/>
        <v>0</v>
      </c>
      <c r="AF422" s="44">
        <v>0</v>
      </c>
      <c r="AG422" s="41">
        <v>0</v>
      </c>
      <c r="AH422" s="44">
        <v>0</v>
      </c>
      <c r="AI422" s="44">
        <f t="shared" si="80"/>
        <v>0</v>
      </c>
      <c r="AJ422" s="44">
        <f t="shared" si="81"/>
        <v>0</v>
      </c>
      <c r="AK422" s="44">
        <f t="shared" si="73"/>
        <v>1285</v>
      </c>
      <c r="AL422" s="41" t="str">
        <f t="shared" si="82"/>
        <v>Nesuderintas</v>
      </c>
      <c r="AM422" s="45" t="s">
        <v>943</v>
      </c>
      <c r="AN422" s="46">
        <f t="shared" si="83"/>
        <v>0</v>
      </c>
      <c r="AO422" s="47"/>
      <c r="AP422" s="47"/>
      <c r="AQ422" s="48">
        <f t="shared" si="72"/>
        <v>2019</v>
      </c>
      <c r="AR422" s="47"/>
      <c r="AS422" s="47"/>
      <c r="AT422" s="47"/>
    </row>
    <row r="423" spans="1:46" ht="15" customHeight="1" x14ac:dyDescent="0.25">
      <c r="A423" s="10"/>
      <c r="B423" s="26">
        <v>423</v>
      </c>
      <c r="C423" s="27" t="s">
        <v>854</v>
      </c>
      <c r="D423" s="69" t="s">
        <v>857</v>
      </c>
      <c r="E423" s="29" t="s">
        <v>277</v>
      </c>
      <c r="F423" s="27" t="s">
        <v>73</v>
      </c>
      <c r="G423" s="30">
        <v>43801</v>
      </c>
      <c r="H423" s="62"/>
      <c r="I423" s="32">
        <v>1285</v>
      </c>
      <c r="J423" s="32"/>
      <c r="K423" s="32"/>
      <c r="L423" s="32"/>
      <c r="M423" s="61">
        <v>1285</v>
      </c>
      <c r="N423" s="34">
        <v>0</v>
      </c>
      <c r="O423" s="35" t="s">
        <v>943</v>
      </c>
      <c r="P423" s="36"/>
      <c r="Q423" s="37"/>
      <c r="R423" s="38"/>
      <c r="S423" s="39"/>
      <c r="T423" s="39"/>
      <c r="U423" s="39"/>
      <c r="V423" s="40">
        <v>10</v>
      </c>
      <c r="W423" s="41">
        <f t="shared" si="74"/>
        <v>120</v>
      </c>
      <c r="X423" s="41">
        <v>0</v>
      </c>
      <c r="Y423" s="41">
        <f t="shared" si="75"/>
        <v>0</v>
      </c>
      <c r="Z423" s="41">
        <f t="shared" si="76"/>
        <v>0</v>
      </c>
      <c r="AA423" s="41">
        <f t="shared" si="77"/>
        <v>120</v>
      </c>
      <c r="AB423" s="42">
        <f t="shared" si="78"/>
        <v>0</v>
      </c>
      <c r="AC423" s="42">
        <v>0</v>
      </c>
      <c r="AD423" s="43">
        <v>0</v>
      </c>
      <c r="AE423" s="42">
        <f t="shared" si="79"/>
        <v>0</v>
      </c>
      <c r="AF423" s="44">
        <v>0</v>
      </c>
      <c r="AG423" s="41">
        <v>0</v>
      </c>
      <c r="AH423" s="44">
        <v>0</v>
      </c>
      <c r="AI423" s="44">
        <f t="shared" si="80"/>
        <v>0</v>
      </c>
      <c r="AJ423" s="44">
        <f t="shared" si="81"/>
        <v>0</v>
      </c>
      <c r="AK423" s="44">
        <f t="shared" si="73"/>
        <v>1285</v>
      </c>
      <c r="AL423" s="41" t="str">
        <f t="shared" si="82"/>
        <v>Nesuderintas</v>
      </c>
      <c r="AM423" s="45" t="s">
        <v>943</v>
      </c>
      <c r="AN423" s="46">
        <f t="shared" si="83"/>
        <v>0</v>
      </c>
      <c r="AO423" s="47"/>
      <c r="AP423" s="47"/>
      <c r="AQ423" s="48">
        <f t="shared" si="72"/>
        <v>2019</v>
      </c>
      <c r="AR423" s="47"/>
      <c r="AS423" s="47"/>
      <c r="AT423" s="47"/>
    </row>
    <row r="424" spans="1:46" ht="15" customHeight="1" x14ac:dyDescent="0.25">
      <c r="A424" s="10"/>
      <c r="B424" s="26">
        <v>424</v>
      </c>
      <c r="C424" s="27" t="s">
        <v>858</v>
      </c>
      <c r="D424" s="69" t="s">
        <v>859</v>
      </c>
      <c r="E424" s="29" t="s">
        <v>277</v>
      </c>
      <c r="F424" s="27" t="s">
        <v>73</v>
      </c>
      <c r="G424" s="30">
        <v>43830</v>
      </c>
      <c r="H424" s="62"/>
      <c r="I424" s="32">
        <v>116970</v>
      </c>
      <c r="J424" s="32"/>
      <c r="K424" s="32"/>
      <c r="L424" s="32"/>
      <c r="M424" s="61">
        <v>116970</v>
      </c>
      <c r="N424" s="34">
        <v>0</v>
      </c>
      <c r="O424" s="35" t="s">
        <v>943</v>
      </c>
      <c r="P424" s="36"/>
      <c r="Q424" s="37"/>
      <c r="R424" s="38"/>
      <c r="S424" s="39"/>
      <c r="T424" s="39"/>
      <c r="U424" s="39"/>
      <c r="V424" s="40">
        <v>10</v>
      </c>
      <c r="W424" s="41">
        <f t="shared" si="74"/>
        <v>120</v>
      </c>
      <c r="X424" s="41">
        <v>0</v>
      </c>
      <c r="Y424" s="41">
        <f t="shared" si="75"/>
        <v>0</v>
      </c>
      <c r="Z424" s="41">
        <f t="shared" si="76"/>
        <v>0</v>
      </c>
      <c r="AA424" s="41">
        <f t="shared" si="77"/>
        <v>120</v>
      </c>
      <c r="AB424" s="42">
        <f t="shared" si="78"/>
        <v>0</v>
      </c>
      <c r="AC424" s="42">
        <v>0</v>
      </c>
      <c r="AD424" s="43">
        <v>0</v>
      </c>
      <c r="AE424" s="42">
        <f t="shared" si="79"/>
        <v>0</v>
      </c>
      <c r="AF424" s="44">
        <v>0</v>
      </c>
      <c r="AG424" s="41">
        <v>0</v>
      </c>
      <c r="AH424" s="44">
        <v>0</v>
      </c>
      <c r="AI424" s="44">
        <f t="shared" si="80"/>
        <v>0</v>
      </c>
      <c r="AJ424" s="44">
        <f t="shared" si="81"/>
        <v>0</v>
      </c>
      <c r="AK424" s="44">
        <f t="shared" si="73"/>
        <v>116970</v>
      </c>
      <c r="AL424" s="41" t="str">
        <f t="shared" si="82"/>
        <v>Nesuderintas</v>
      </c>
      <c r="AM424" s="45" t="s">
        <v>943</v>
      </c>
      <c r="AN424" s="46">
        <f t="shared" si="83"/>
        <v>0</v>
      </c>
      <c r="AO424" s="47"/>
      <c r="AP424" s="47"/>
      <c r="AQ424" s="48">
        <f t="shared" si="72"/>
        <v>2019</v>
      </c>
      <c r="AR424" s="47"/>
      <c r="AS424" s="47"/>
      <c r="AT424" s="47"/>
    </row>
    <row r="425" spans="1:46" ht="15" customHeight="1" x14ac:dyDescent="0.25">
      <c r="A425" s="10"/>
      <c r="B425" s="26">
        <v>425</v>
      </c>
      <c r="C425" s="27" t="s">
        <v>860</v>
      </c>
      <c r="D425" s="69" t="s">
        <v>861</v>
      </c>
      <c r="E425" s="29" t="s">
        <v>277</v>
      </c>
      <c r="F425" s="27" t="s">
        <v>73</v>
      </c>
      <c r="G425" s="30">
        <v>43763</v>
      </c>
      <c r="H425" s="62"/>
      <c r="I425" s="32">
        <v>4462</v>
      </c>
      <c r="J425" s="32">
        <v>4462</v>
      </c>
      <c r="K425" s="32"/>
      <c r="L425" s="32"/>
      <c r="M425" s="61"/>
      <c r="N425" s="34">
        <v>0</v>
      </c>
      <c r="O425" s="35" t="s">
        <v>943</v>
      </c>
      <c r="P425" s="36"/>
      <c r="Q425" s="37"/>
      <c r="R425" s="38"/>
      <c r="S425" s="39"/>
      <c r="T425" s="39"/>
      <c r="U425" s="39"/>
      <c r="V425" s="40">
        <v>10</v>
      </c>
      <c r="W425" s="41">
        <f t="shared" si="74"/>
        <v>120</v>
      </c>
      <c r="X425" s="41">
        <v>0</v>
      </c>
      <c r="Y425" s="41">
        <f t="shared" si="75"/>
        <v>0</v>
      </c>
      <c r="Z425" s="41">
        <f t="shared" si="76"/>
        <v>0</v>
      </c>
      <c r="AA425" s="41">
        <f t="shared" si="77"/>
        <v>120</v>
      </c>
      <c r="AB425" s="42">
        <f t="shared" si="78"/>
        <v>0</v>
      </c>
      <c r="AC425" s="42">
        <v>0</v>
      </c>
      <c r="AD425" s="43">
        <v>0</v>
      </c>
      <c r="AE425" s="42">
        <f t="shared" si="79"/>
        <v>0</v>
      </c>
      <c r="AF425" s="44">
        <v>0</v>
      </c>
      <c r="AG425" s="41">
        <v>0</v>
      </c>
      <c r="AH425" s="44">
        <v>0</v>
      </c>
      <c r="AI425" s="44">
        <f t="shared" si="80"/>
        <v>0</v>
      </c>
      <c r="AJ425" s="44">
        <f t="shared" si="81"/>
        <v>0</v>
      </c>
      <c r="AK425" s="44">
        <f t="shared" si="73"/>
        <v>0</v>
      </c>
      <c r="AL425" s="41" t="str">
        <f t="shared" si="82"/>
        <v>Nesuderintas</v>
      </c>
      <c r="AM425" s="45" t="s">
        <v>943</v>
      </c>
      <c r="AN425" s="46">
        <f t="shared" si="83"/>
        <v>0</v>
      </c>
      <c r="AO425" s="47"/>
      <c r="AP425" s="47"/>
      <c r="AQ425" s="48">
        <f t="shared" si="72"/>
        <v>2019</v>
      </c>
      <c r="AR425" s="47"/>
      <c r="AS425" s="47"/>
      <c r="AT425" s="47"/>
    </row>
    <row r="426" spans="1:46" ht="15" customHeight="1" x14ac:dyDescent="0.25">
      <c r="A426" s="10"/>
      <c r="B426" s="26">
        <v>426</v>
      </c>
      <c r="C426" s="27" t="s">
        <v>862</v>
      </c>
      <c r="D426" s="69" t="s">
        <v>863</v>
      </c>
      <c r="E426" s="29" t="s">
        <v>277</v>
      </c>
      <c r="F426" s="27" t="s">
        <v>58</v>
      </c>
      <c r="G426" s="30">
        <v>43818</v>
      </c>
      <c r="H426" s="62"/>
      <c r="I426" s="32">
        <v>245.06</v>
      </c>
      <c r="J426" s="32">
        <v>245.06</v>
      </c>
      <c r="K426" s="32"/>
      <c r="L426" s="32"/>
      <c r="M426" s="61"/>
      <c r="N426" s="34">
        <v>0</v>
      </c>
      <c r="O426" s="35" t="s">
        <v>943</v>
      </c>
      <c r="P426" s="36"/>
      <c r="Q426" s="37"/>
      <c r="R426" s="38"/>
      <c r="S426" s="39"/>
      <c r="T426" s="39"/>
      <c r="U426" s="39"/>
      <c r="V426" s="40">
        <v>10</v>
      </c>
      <c r="W426" s="41">
        <f t="shared" si="74"/>
        <v>120</v>
      </c>
      <c r="X426" s="41">
        <v>0</v>
      </c>
      <c r="Y426" s="41">
        <f t="shared" si="75"/>
        <v>0</v>
      </c>
      <c r="Z426" s="41">
        <f t="shared" si="76"/>
        <v>0</v>
      </c>
      <c r="AA426" s="41">
        <f t="shared" si="77"/>
        <v>120</v>
      </c>
      <c r="AB426" s="42">
        <f t="shared" si="78"/>
        <v>0</v>
      </c>
      <c r="AC426" s="42">
        <v>0</v>
      </c>
      <c r="AD426" s="43">
        <v>0</v>
      </c>
      <c r="AE426" s="42">
        <f t="shared" si="79"/>
        <v>0</v>
      </c>
      <c r="AF426" s="44">
        <v>0</v>
      </c>
      <c r="AG426" s="41">
        <v>0</v>
      </c>
      <c r="AH426" s="44">
        <v>0</v>
      </c>
      <c r="AI426" s="44">
        <f t="shared" si="80"/>
        <v>0</v>
      </c>
      <c r="AJ426" s="44">
        <f t="shared" si="81"/>
        <v>0</v>
      </c>
      <c r="AK426" s="44">
        <f t="shared" si="73"/>
        <v>0</v>
      </c>
      <c r="AL426" s="41" t="str">
        <f t="shared" si="82"/>
        <v>Nesuderintas</v>
      </c>
      <c r="AM426" s="45" t="s">
        <v>944</v>
      </c>
      <c r="AN426" s="46">
        <f t="shared" si="83"/>
        <v>0</v>
      </c>
      <c r="AO426" s="47"/>
      <c r="AP426" s="47"/>
      <c r="AQ426" s="48">
        <f t="shared" si="72"/>
        <v>2019</v>
      </c>
      <c r="AR426" s="47"/>
      <c r="AS426" s="47"/>
      <c r="AT426" s="47"/>
    </row>
    <row r="427" spans="1:46" ht="15" customHeight="1" x14ac:dyDescent="0.25">
      <c r="A427" s="10"/>
      <c r="B427" s="26">
        <v>427</v>
      </c>
      <c r="C427" s="27" t="s">
        <v>864</v>
      </c>
      <c r="D427" s="69" t="s">
        <v>865</v>
      </c>
      <c r="E427" s="29" t="s">
        <v>277</v>
      </c>
      <c r="F427" s="27" t="s">
        <v>73</v>
      </c>
      <c r="G427" s="30">
        <v>43594</v>
      </c>
      <c r="H427" s="62"/>
      <c r="I427" s="32">
        <v>1335.96</v>
      </c>
      <c r="J427" s="32">
        <v>1335.96</v>
      </c>
      <c r="K427" s="32"/>
      <c r="L427" s="32"/>
      <c r="M427" s="61"/>
      <c r="N427" s="34">
        <v>0</v>
      </c>
      <c r="O427" s="35" t="s">
        <v>943</v>
      </c>
      <c r="P427" s="36"/>
      <c r="Q427" s="37"/>
      <c r="R427" s="38"/>
      <c r="S427" s="39"/>
      <c r="T427" s="39"/>
      <c r="U427" s="39"/>
      <c r="V427" s="40">
        <v>10</v>
      </c>
      <c r="W427" s="41">
        <f t="shared" si="74"/>
        <v>120</v>
      </c>
      <c r="X427" s="41">
        <v>0</v>
      </c>
      <c r="Y427" s="41">
        <f t="shared" si="75"/>
        <v>0</v>
      </c>
      <c r="Z427" s="41">
        <f t="shared" si="76"/>
        <v>0</v>
      </c>
      <c r="AA427" s="41">
        <f t="shared" si="77"/>
        <v>120</v>
      </c>
      <c r="AB427" s="42">
        <f t="shared" si="78"/>
        <v>0</v>
      </c>
      <c r="AC427" s="42">
        <v>0</v>
      </c>
      <c r="AD427" s="43">
        <v>0</v>
      </c>
      <c r="AE427" s="42">
        <f t="shared" si="79"/>
        <v>0</v>
      </c>
      <c r="AF427" s="44">
        <v>0</v>
      </c>
      <c r="AG427" s="41">
        <v>0</v>
      </c>
      <c r="AH427" s="44">
        <v>0</v>
      </c>
      <c r="AI427" s="44">
        <f t="shared" si="80"/>
        <v>0</v>
      </c>
      <c r="AJ427" s="44">
        <f t="shared" si="81"/>
        <v>0</v>
      </c>
      <c r="AK427" s="44">
        <f t="shared" si="73"/>
        <v>0</v>
      </c>
      <c r="AL427" s="41" t="str">
        <f t="shared" si="82"/>
        <v>Nesuderintas</v>
      </c>
      <c r="AM427" s="45" t="s">
        <v>943</v>
      </c>
      <c r="AN427" s="46">
        <f t="shared" si="83"/>
        <v>0</v>
      </c>
      <c r="AO427" s="47"/>
      <c r="AP427" s="47"/>
      <c r="AQ427" s="48">
        <f t="shared" si="72"/>
        <v>2019</v>
      </c>
      <c r="AR427" s="47"/>
      <c r="AS427" s="47"/>
      <c r="AT427" s="47"/>
    </row>
    <row r="428" spans="1:46" ht="15" customHeight="1" x14ac:dyDescent="0.25">
      <c r="A428" s="10"/>
      <c r="B428" s="26">
        <v>428</v>
      </c>
      <c r="C428" s="27" t="s">
        <v>864</v>
      </c>
      <c r="D428" s="69" t="s">
        <v>866</v>
      </c>
      <c r="E428" s="29" t="s">
        <v>277</v>
      </c>
      <c r="F428" s="27" t="s">
        <v>73</v>
      </c>
      <c r="G428" s="30">
        <v>43594</v>
      </c>
      <c r="H428" s="62"/>
      <c r="I428" s="32">
        <v>1335.96</v>
      </c>
      <c r="J428" s="32">
        <v>1335.96</v>
      </c>
      <c r="K428" s="32"/>
      <c r="L428" s="32"/>
      <c r="M428" s="61"/>
      <c r="N428" s="34">
        <v>0</v>
      </c>
      <c r="O428" s="35" t="s">
        <v>943</v>
      </c>
      <c r="P428" s="36"/>
      <c r="Q428" s="37"/>
      <c r="R428" s="38"/>
      <c r="S428" s="39"/>
      <c r="T428" s="39"/>
      <c r="U428" s="39"/>
      <c r="V428" s="40">
        <v>10</v>
      </c>
      <c r="W428" s="41">
        <f t="shared" si="74"/>
        <v>120</v>
      </c>
      <c r="X428" s="41">
        <v>0</v>
      </c>
      <c r="Y428" s="41">
        <f t="shared" si="75"/>
        <v>0</v>
      </c>
      <c r="Z428" s="41">
        <f t="shared" si="76"/>
        <v>0</v>
      </c>
      <c r="AA428" s="41">
        <f t="shared" si="77"/>
        <v>120</v>
      </c>
      <c r="AB428" s="42">
        <f t="shared" si="78"/>
        <v>0</v>
      </c>
      <c r="AC428" s="42">
        <v>0</v>
      </c>
      <c r="AD428" s="43">
        <v>0</v>
      </c>
      <c r="AE428" s="42">
        <f t="shared" si="79"/>
        <v>0</v>
      </c>
      <c r="AF428" s="44">
        <v>0</v>
      </c>
      <c r="AG428" s="41">
        <v>0</v>
      </c>
      <c r="AH428" s="44">
        <v>0</v>
      </c>
      <c r="AI428" s="44">
        <f t="shared" si="80"/>
        <v>0</v>
      </c>
      <c r="AJ428" s="44">
        <f t="shared" si="81"/>
        <v>0</v>
      </c>
      <c r="AK428" s="44">
        <f t="shared" si="73"/>
        <v>0</v>
      </c>
      <c r="AL428" s="41" t="str">
        <f t="shared" si="82"/>
        <v>Nesuderintas</v>
      </c>
      <c r="AM428" s="45" t="s">
        <v>943</v>
      </c>
      <c r="AN428" s="46">
        <f t="shared" si="83"/>
        <v>0</v>
      </c>
      <c r="AO428" s="47"/>
      <c r="AP428" s="47"/>
      <c r="AQ428" s="48">
        <f t="shared" si="72"/>
        <v>2019</v>
      </c>
      <c r="AR428" s="47"/>
      <c r="AS428" s="47"/>
      <c r="AT428" s="47"/>
    </row>
    <row r="429" spans="1:46" ht="15" customHeight="1" x14ac:dyDescent="0.25">
      <c r="A429" s="10"/>
      <c r="B429" s="26">
        <v>429</v>
      </c>
      <c r="C429" s="27" t="s">
        <v>867</v>
      </c>
      <c r="D429" s="69" t="s">
        <v>868</v>
      </c>
      <c r="E429" s="29" t="s">
        <v>277</v>
      </c>
      <c r="F429" s="27" t="s">
        <v>73</v>
      </c>
      <c r="G429" s="30">
        <v>43594</v>
      </c>
      <c r="H429" s="62"/>
      <c r="I429" s="32">
        <v>1416.3</v>
      </c>
      <c r="J429" s="32">
        <v>1416.3</v>
      </c>
      <c r="K429" s="32"/>
      <c r="L429" s="32"/>
      <c r="M429" s="61"/>
      <c r="N429" s="34">
        <v>0</v>
      </c>
      <c r="O429" s="35" t="s">
        <v>943</v>
      </c>
      <c r="P429" s="36"/>
      <c r="Q429" s="37"/>
      <c r="R429" s="38"/>
      <c r="S429" s="39"/>
      <c r="T429" s="39"/>
      <c r="U429" s="39"/>
      <c r="V429" s="40">
        <v>10</v>
      </c>
      <c r="W429" s="41">
        <f t="shared" si="74"/>
        <v>120</v>
      </c>
      <c r="X429" s="41">
        <v>0</v>
      </c>
      <c r="Y429" s="41">
        <f t="shared" si="75"/>
        <v>0</v>
      </c>
      <c r="Z429" s="41">
        <f t="shared" si="76"/>
        <v>0</v>
      </c>
      <c r="AA429" s="41">
        <f t="shared" si="77"/>
        <v>120</v>
      </c>
      <c r="AB429" s="42">
        <f t="shared" si="78"/>
        <v>0</v>
      </c>
      <c r="AC429" s="42">
        <v>0</v>
      </c>
      <c r="AD429" s="43">
        <v>0</v>
      </c>
      <c r="AE429" s="42">
        <f t="shared" si="79"/>
        <v>0</v>
      </c>
      <c r="AF429" s="44">
        <v>0</v>
      </c>
      <c r="AG429" s="41">
        <v>0</v>
      </c>
      <c r="AH429" s="44">
        <v>0</v>
      </c>
      <c r="AI429" s="44">
        <f t="shared" si="80"/>
        <v>0</v>
      </c>
      <c r="AJ429" s="44">
        <f t="shared" si="81"/>
        <v>0</v>
      </c>
      <c r="AK429" s="44">
        <f t="shared" si="73"/>
        <v>0</v>
      </c>
      <c r="AL429" s="41" t="str">
        <f t="shared" si="82"/>
        <v>Nesuderintas</v>
      </c>
      <c r="AM429" s="45" t="s">
        <v>943</v>
      </c>
      <c r="AN429" s="46">
        <f t="shared" si="83"/>
        <v>0</v>
      </c>
      <c r="AO429" s="47"/>
      <c r="AP429" s="47"/>
      <c r="AQ429" s="48">
        <f t="shared" ref="AQ429:AQ469" si="84">+YEAR(G429)</f>
        <v>2019</v>
      </c>
      <c r="AR429" s="47"/>
      <c r="AS429" s="47"/>
      <c r="AT429" s="47"/>
    </row>
    <row r="430" spans="1:46" ht="15" customHeight="1" x14ac:dyDescent="0.25">
      <c r="A430" s="10"/>
      <c r="B430" s="26">
        <v>430</v>
      </c>
      <c r="C430" s="27" t="s">
        <v>869</v>
      </c>
      <c r="D430" s="69" t="s">
        <v>870</v>
      </c>
      <c r="E430" s="29" t="s">
        <v>57</v>
      </c>
      <c r="F430" s="27" t="s">
        <v>58</v>
      </c>
      <c r="G430" s="30">
        <v>43790</v>
      </c>
      <c r="H430" s="62"/>
      <c r="I430" s="32">
        <v>150</v>
      </c>
      <c r="J430" s="32"/>
      <c r="K430" s="32"/>
      <c r="L430" s="32"/>
      <c r="M430" s="61">
        <v>150</v>
      </c>
      <c r="N430" s="34">
        <v>0</v>
      </c>
      <c r="O430" s="35" t="s">
        <v>943</v>
      </c>
      <c r="P430" s="36"/>
      <c r="Q430" s="37"/>
      <c r="R430" s="38"/>
      <c r="S430" s="39"/>
      <c r="T430" s="39"/>
      <c r="U430" s="39"/>
      <c r="V430" s="40">
        <v>4</v>
      </c>
      <c r="W430" s="41">
        <f t="shared" si="74"/>
        <v>48</v>
      </c>
      <c r="X430" s="41">
        <v>0</v>
      </c>
      <c r="Y430" s="41">
        <f t="shared" si="75"/>
        <v>0</v>
      </c>
      <c r="Z430" s="41">
        <f t="shared" si="76"/>
        <v>0</v>
      </c>
      <c r="AA430" s="41">
        <f t="shared" si="77"/>
        <v>48</v>
      </c>
      <c r="AB430" s="42">
        <f t="shared" si="78"/>
        <v>0</v>
      </c>
      <c r="AC430" s="42">
        <v>0</v>
      </c>
      <c r="AD430" s="43">
        <v>0</v>
      </c>
      <c r="AE430" s="42">
        <f t="shared" si="79"/>
        <v>0</v>
      </c>
      <c r="AF430" s="44">
        <v>0</v>
      </c>
      <c r="AG430" s="41">
        <v>0</v>
      </c>
      <c r="AH430" s="44">
        <v>0</v>
      </c>
      <c r="AI430" s="44">
        <f t="shared" si="80"/>
        <v>0</v>
      </c>
      <c r="AJ430" s="44">
        <f t="shared" si="81"/>
        <v>0</v>
      </c>
      <c r="AK430" s="44">
        <f t="shared" si="73"/>
        <v>150</v>
      </c>
      <c r="AL430" s="41" t="str">
        <f t="shared" si="82"/>
        <v>Nesuderintas</v>
      </c>
      <c r="AM430" s="45" t="s">
        <v>944</v>
      </c>
      <c r="AN430" s="46">
        <f t="shared" si="83"/>
        <v>0</v>
      </c>
      <c r="AO430" s="47"/>
      <c r="AP430" s="47"/>
      <c r="AQ430" s="48">
        <f t="shared" si="84"/>
        <v>2019</v>
      </c>
      <c r="AR430" s="47"/>
      <c r="AS430" s="47"/>
      <c r="AT430" s="47"/>
    </row>
    <row r="431" spans="1:46" ht="15" customHeight="1" x14ac:dyDescent="0.25">
      <c r="A431" s="10"/>
      <c r="B431" s="26">
        <v>431</v>
      </c>
      <c r="C431" s="27" t="s">
        <v>871</v>
      </c>
      <c r="D431" s="71" t="s">
        <v>872</v>
      </c>
      <c r="E431" s="29" t="s">
        <v>93</v>
      </c>
      <c r="F431" s="27" t="s">
        <v>107</v>
      </c>
      <c r="G431" s="30">
        <v>43706</v>
      </c>
      <c r="H431" s="62"/>
      <c r="I431" s="32">
        <v>7800</v>
      </c>
      <c r="J431" s="32"/>
      <c r="K431" s="32"/>
      <c r="L431" s="32">
        <v>3905.39</v>
      </c>
      <c r="M431" s="61">
        <v>3894.61</v>
      </c>
      <c r="N431" s="34">
        <v>0</v>
      </c>
      <c r="O431" s="35" t="s">
        <v>943</v>
      </c>
      <c r="P431" s="36">
        <v>43699</v>
      </c>
      <c r="Q431" s="37" t="s">
        <v>873</v>
      </c>
      <c r="R431" s="38"/>
      <c r="S431" s="39"/>
      <c r="T431" s="39"/>
      <c r="U431" s="70"/>
      <c r="V431" s="40">
        <v>50</v>
      </c>
      <c r="W431" s="41">
        <f t="shared" si="74"/>
        <v>600</v>
      </c>
      <c r="X431" s="41">
        <v>0</v>
      </c>
      <c r="Y431" s="41">
        <f t="shared" si="75"/>
        <v>0</v>
      </c>
      <c r="Z431" s="41">
        <f t="shared" si="76"/>
        <v>0</v>
      </c>
      <c r="AA431" s="41">
        <f t="shared" si="77"/>
        <v>600</v>
      </c>
      <c r="AB431" s="42">
        <f t="shared" si="78"/>
        <v>0</v>
      </c>
      <c r="AC431" s="42">
        <v>0</v>
      </c>
      <c r="AD431" s="43">
        <v>0</v>
      </c>
      <c r="AE431" s="42">
        <f t="shared" si="79"/>
        <v>0</v>
      </c>
      <c r="AF431" s="44">
        <v>0</v>
      </c>
      <c r="AG431" s="41">
        <v>0</v>
      </c>
      <c r="AH431" s="44">
        <v>0</v>
      </c>
      <c r="AI431" s="44">
        <f t="shared" si="80"/>
        <v>0</v>
      </c>
      <c r="AJ431" s="44">
        <f t="shared" si="81"/>
        <v>0</v>
      </c>
      <c r="AK431" s="44">
        <f t="shared" si="73"/>
        <v>3894.61</v>
      </c>
      <c r="AL431" s="41" t="str">
        <f t="shared" si="82"/>
        <v>Nesuderintas</v>
      </c>
      <c r="AM431" s="45" t="s">
        <v>944</v>
      </c>
      <c r="AN431" s="46">
        <f t="shared" si="83"/>
        <v>0</v>
      </c>
      <c r="AO431" s="47"/>
      <c r="AP431" s="47"/>
      <c r="AQ431" s="48">
        <f t="shared" si="84"/>
        <v>2019</v>
      </c>
      <c r="AR431" s="47"/>
      <c r="AS431" s="47"/>
      <c r="AT431" s="47"/>
    </row>
    <row r="432" spans="1:46" ht="15" customHeight="1" x14ac:dyDescent="0.25">
      <c r="A432" s="10"/>
      <c r="B432" s="26">
        <v>432</v>
      </c>
      <c r="C432" s="27" t="s">
        <v>874</v>
      </c>
      <c r="D432" s="71" t="s">
        <v>875</v>
      </c>
      <c r="E432" s="29" t="s">
        <v>93</v>
      </c>
      <c r="F432" s="27" t="s">
        <v>107</v>
      </c>
      <c r="G432" s="30">
        <v>43706</v>
      </c>
      <c r="H432" s="62"/>
      <c r="I432" s="32">
        <v>6200</v>
      </c>
      <c r="J432" s="32"/>
      <c r="K432" s="32"/>
      <c r="L432" s="32">
        <v>-2104.0400000000009</v>
      </c>
      <c r="M432" s="61">
        <v>8304.0400000000009</v>
      </c>
      <c r="N432" s="34">
        <v>0</v>
      </c>
      <c r="O432" s="35" t="s">
        <v>943</v>
      </c>
      <c r="P432" s="36">
        <v>43699</v>
      </c>
      <c r="Q432" s="37" t="s">
        <v>873</v>
      </c>
      <c r="R432" s="38"/>
      <c r="S432" s="39"/>
      <c r="T432" s="39"/>
      <c r="U432" s="70"/>
      <c r="V432" s="40">
        <v>50</v>
      </c>
      <c r="W432" s="41">
        <f t="shared" si="74"/>
        <v>600</v>
      </c>
      <c r="X432" s="41">
        <v>0</v>
      </c>
      <c r="Y432" s="41">
        <f t="shared" si="75"/>
        <v>0</v>
      </c>
      <c r="Z432" s="41">
        <f t="shared" si="76"/>
        <v>0</v>
      </c>
      <c r="AA432" s="41">
        <f t="shared" si="77"/>
        <v>600</v>
      </c>
      <c r="AB432" s="42">
        <f t="shared" si="78"/>
        <v>0</v>
      </c>
      <c r="AC432" s="42">
        <v>0</v>
      </c>
      <c r="AD432" s="43">
        <v>0</v>
      </c>
      <c r="AE432" s="42">
        <f t="shared" si="79"/>
        <v>0</v>
      </c>
      <c r="AF432" s="44">
        <v>0</v>
      </c>
      <c r="AG432" s="41">
        <v>0</v>
      </c>
      <c r="AH432" s="44">
        <v>0</v>
      </c>
      <c r="AI432" s="44">
        <f t="shared" si="80"/>
        <v>0</v>
      </c>
      <c r="AJ432" s="44">
        <f t="shared" si="81"/>
        <v>0</v>
      </c>
      <c r="AK432" s="44">
        <f t="shared" si="73"/>
        <v>8304.0400000000009</v>
      </c>
      <c r="AL432" s="41" t="str">
        <f t="shared" si="82"/>
        <v>Nesuderintas</v>
      </c>
      <c r="AM432" s="45" t="s">
        <v>944</v>
      </c>
      <c r="AN432" s="46">
        <f t="shared" si="83"/>
        <v>0</v>
      </c>
      <c r="AO432" s="47"/>
      <c r="AP432" s="47"/>
      <c r="AQ432" s="48">
        <f t="shared" si="84"/>
        <v>2019</v>
      </c>
      <c r="AR432" s="47"/>
      <c r="AS432" s="47"/>
      <c r="AT432" s="47"/>
    </row>
    <row r="433" spans="1:46" ht="15" customHeight="1" x14ac:dyDescent="0.25">
      <c r="A433" s="10"/>
      <c r="B433" s="26">
        <v>433</v>
      </c>
      <c r="C433" s="27" t="s">
        <v>876</v>
      </c>
      <c r="D433" s="71" t="s">
        <v>877</v>
      </c>
      <c r="E433" s="29" t="s">
        <v>93</v>
      </c>
      <c r="F433" s="27" t="s">
        <v>107</v>
      </c>
      <c r="G433" s="30">
        <v>43706</v>
      </c>
      <c r="H433" s="62"/>
      <c r="I433" s="32">
        <v>36600</v>
      </c>
      <c r="J433" s="32"/>
      <c r="K433" s="32"/>
      <c r="L433" s="32">
        <v>4035.6100000000006</v>
      </c>
      <c r="M433" s="61">
        <v>32564.39</v>
      </c>
      <c r="N433" s="34">
        <v>0</v>
      </c>
      <c r="O433" s="35" t="s">
        <v>943</v>
      </c>
      <c r="P433" s="36">
        <v>43699</v>
      </c>
      <c r="Q433" s="37" t="s">
        <v>873</v>
      </c>
      <c r="R433" s="38"/>
      <c r="S433" s="39"/>
      <c r="T433" s="39"/>
      <c r="U433" s="70"/>
      <c r="V433" s="40">
        <v>50</v>
      </c>
      <c r="W433" s="41">
        <f t="shared" si="74"/>
        <v>600</v>
      </c>
      <c r="X433" s="41">
        <v>0</v>
      </c>
      <c r="Y433" s="41">
        <f t="shared" si="75"/>
        <v>0</v>
      </c>
      <c r="Z433" s="41">
        <f t="shared" si="76"/>
        <v>0</v>
      </c>
      <c r="AA433" s="41">
        <f t="shared" si="77"/>
        <v>600</v>
      </c>
      <c r="AB433" s="42">
        <f t="shared" si="78"/>
        <v>0</v>
      </c>
      <c r="AC433" s="42">
        <v>0</v>
      </c>
      <c r="AD433" s="43">
        <v>0</v>
      </c>
      <c r="AE433" s="42">
        <f t="shared" si="79"/>
        <v>0</v>
      </c>
      <c r="AF433" s="44">
        <v>0</v>
      </c>
      <c r="AG433" s="41">
        <v>0</v>
      </c>
      <c r="AH433" s="44">
        <v>0</v>
      </c>
      <c r="AI433" s="44">
        <f t="shared" si="80"/>
        <v>0</v>
      </c>
      <c r="AJ433" s="44">
        <f t="shared" si="81"/>
        <v>0</v>
      </c>
      <c r="AK433" s="44">
        <f t="shared" si="73"/>
        <v>32564.39</v>
      </c>
      <c r="AL433" s="41" t="str">
        <f t="shared" si="82"/>
        <v>Nesuderintas</v>
      </c>
      <c r="AM433" s="45" t="s">
        <v>944</v>
      </c>
      <c r="AN433" s="46">
        <f t="shared" si="83"/>
        <v>0</v>
      </c>
      <c r="AO433" s="47"/>
      <c r="AP433" s="47"/>
      <c r="AQ433" s="48">
        <f t="shared" si="84"/>
        <v>2019</v>
      </c>
      <c r="AR433" s="47"/>
      <c r="AS433" s="47"/>
      <c r="AT433" s="47"/>
    </row>
    <row r="434" spans="1:46" ht="15" customHeight="1" x14ac:dyDescent="0.25">
      <c r="A434" s="10"/>
      <c r="B434" s="26">
        <v>434</v>
      </c>
      <c r="C434" s="27" t="s">
        <v>878</v>
      </c>
      <c r="D434" s="71" t="s">
        <v>879</v>
      </c>
      <c r="E434" s="29" t="s">
        <v>93</v>
      </c>
      <c r="F434" s="27" t="s">
        <v>107</v>
      </c>
      <c r="G434" s="30">
        <v>43706</v>
      </c>
      <c r="H434" s="62"/>
      <c r="I434" s="32">
        <v>28300</v>
      </c>
      <c r="J434" s="32"/>
      <c r="K434" s="32"/>
      <c r="L434" s="32">
        <v>701.40999999999985</v>
      </c>
      <c r="M434" s="61">
        <v>27598.59</v>
      </c>
      <c r="N434" s="34">
        <v>0</v>
      </c>
      <c r="O434" s="35" t="s">
        <v>943</v>
      </c>
      <c r="P434" s="36">
        <v>43699</v>
      </c>
      <c r="Q434" s="37" t="s">
        <v>873</v>
      </c>
      <c r="R434" s="38"/>
      <c r="S434" s="39"/>
      <c r="T434" s="39"/>
      <c r="U434" s="70"/>
      <c r="V434" s="40">
        <v>50</v>
      </c>
      <c r="W434" s="41">
        <f t="shared" si="74"/>
        <v>600</v>
      </c>
      <c r="X434" s="41">
        <v>0</v>
      </c>
      <c r="Y434" s="41">
        <f t="shared" si="75"/>
        <v>0</v>
      </c>
      <c r="Z434" s="41">
        <f t="shared" si="76"/>
        <v>0</v>
      </c>
      <c r="AA434" s="41">
        <f t="shared" si="77"/>
        <v>600</v>
      </c>
      <c r="AB434" s="42">
        <f t="shared" si="78"/>
        <v>0</v>
      </c>
      <c r="AC434" s="42">
        <v>0</v>
      </c>
      <c r="AD434" s="43">
        <v>0</v>
      </c>
      <c r="AE434" s="42">
        <f t="shared" si="79"/>
        <v>0</v>
      </c>
      <c r="AF434" s="44">
        <v>0</v>
      </c>
      <c r="AG434" s="41">
        <v>0</v>
      </c>
      <c r="AH434" s="44">
        <v>0</v>
      </c>
      <c r="AI434" s="44">
        <f t="shared" si="80"/>
        <v>0</v>
      </c>
      <c r="AJ434" s="44">
        <f t="shared" si="81"/>
        <v>0</v>
      </c>
      <c r="AK434" s="44">
        <f t="shared" si="73"/>
        <v>27598.59</v>
      </c>
      <c r="AL434" s="41" t="str">
        <f t="shared" si="82"/>
        <v>Nesuderintas</v>
      </c>
      <c r="AM434" s="45" t="s">
        <v>944</v>
      </c>
      <c r="AN434" s="46">
        <f t="shared" si="83"/>
        <v>0</v>
      </c>
      <c r="AO434" s="47"/>
      <c r="AP434" s="47"/>
      <c r="AQ434" s="48">
        <f t="shared" si="84"/>
        <v>2019</v>
      </c>
      <c r="AR434" s="47"/>
      <c r="AS434" s="47"/>
      <c r="AT434" s="47"/>
    </row>
    <row r="435" spans="1:46" ht="15" customHeight="1" x14ac:dyDescent="0.25">
      <c r="A435" s="10"/>
      <c r="B435" s="26">
        <v>435</v>
      </c>
      <c r="C435" s="27" t="s">
        <v>880</v>
      </c>
      <c r="D435" s="71" t="s">
        <v>881</v>
      </c>
      <c r="E435" s="29" t="s">
        <v>93</v>
      </c>
      <c r="F435" s="27" t="s">
        <v>107</v>
      </c>
      <c r="G435" s="30">
        <v>43706</v>
      </c>
      <c r="H435" s="62"/>
      <c r="I435" s="32">
        <v>9300</v>
      </c>
      <c r="J435" s="32"/>
      <c r="K435" s="32"/>
      <c r="L435" s="32">
        <v>1067.1000000000004</v>
      </c>
      <c r="M435" s="61">
        <v>8232.9</v>
      </c>
      <c r="N435" s="34">
        <v>0</v>
      </c>
      <c r="O435" s="35" t="s">
        <v>943</v>
      </c>
      <c r="P435" s="36">
        <v>43699</v>
      </c>
      <c r="Q435" s="37" t="s">
        <v>873</v>
      </c>
      <c r="R435" s="38"/>
      <c r="S435" s="39"/>
      <c r="T435" s="39"/>
      <c r="U435" s="70"/>
      <c r="V435" s="40">
        <v>50</v>
      </c>
      <c r="W435" s="41">
        <f t="shared" si="74"/>
        <v>600</v>
      </c>
      <c r="X435" s="41">
        <v>0</v>
      </c>
      <c r="Y435" s="41">
        <f t="shared" si="75"/>
        <v>0</v>
      </c>
      <c r="Z435" s="41">
        <f t="shared" si="76"/>
        <v>0</v>
      </c>
      <c r="AA435" s="41">
        <f t="shared" si="77"/>
        <v>600</v>
      </c>
      <c r="AB435" s="42">
        <f t="shared" si="78"/>
        <v>0</v>
      </c>
      <c r="AC435" s="42">
        <v>0</v>
      </c>
      <c r="AD435" s="43">
        <v>0</v>
      </c>
      <c r="AE435" s="42">
        <f t="shared" si="79"/>
        <v>0</v>
      </c>
      <c r="AF435" s="44">
        <v>0</v>
      </c>
      <c r="AG435" s="41">
        <v>0</v>
      </c>
      <c r="AH435" s="44">
        <v>0</v>
      </c>
      <c r="AI435" s="44">
        <f t="shared" si="80"/>
        <v>0</v>
      </c>
      <c r="AJ435" s="44">
        <f t="shared" si="81"/>
        <v>0</v>
      </c>
      <c r="AK435" s="44">
        <f t="shared" si="73"/>
        <v>8232.9</v>
      </c>
      <c r="AL435" s="41" t="str">
        <f t="shared" si="82"/>
        <v>Nesuderintas</v>
      </c>
      <c r="AM435" s="45" t="s">
        <v>944</v>
      </c>
      <c r="AN435" s="46">
        <f t="shared" si="83"/>
        <v>0</v>
      </c>
      <c r="AO435" s="47"/>
      <c r="AP435" s="47"/>
      <c r="AQ435" s="48">
        <f t="shared" si="84"/>
        <v>2019</v>
      </c>
      <c r="AR435" s="47"/>
      <c r="AS435" s="47"/>
      <c r="AT435" s="47"/>
    </row>
    <row r="436" spans="1:46" ht="15" customHeight="1" x14ac:dyDescent="0.25">
      <c r="A436" s="10"/>
      <c r="B436" s="26">
        <v>436</v>
      </c>
      <c r="C436" s="27" t="s">
        <v>882</v>
      </c>
      <c r="D436" s="71" t="s">
        <v>883</v>
      </c>
      <c r="E436" s="29" t="s">
        <v>93</v>
      </c>
      <c r="F436" s="27" t="s">
        <v>107</v>
      </c>
      <c r="G436" s="30">
        <v>43706</v>
      </c>
      <c r="H436" s="62"/>
      <c r="I436" s="32">
        <v>7500</v>
      </c>
      <c r="J436" s="32"/>
      <c r="K436" s="32"/>
      <c r="L436" s="32">
        <v>1100.5600000000004</v>
      </c>
      <c r="M436" s="61">
        <v>6399.44</v>
      </c>
      <c r="N436" s="34">
        <v>0</v>
      </c>
      <c r="O436" s="35" t="s">
        <v>943</v>
      </c>
      <c r="P436" s="36">
        <v>43699</v>
      </c>
      <c r="Q436" s="37" t="s">
        <v>873</v>
      </c>
      <c r="R436" s="38"/>
      <c r="S436" s="39"/>
      <c r="T436" s="39"/>
      <c r="U436" s="70"/>
      <c r="V436" s="40">
        <v>50</v>
      </c>
      <c r="W436" s="41">
        <f t="shared" si="74"/>
        <v>600</v>
      </c>
      <c r="X436" s="41">
        <v>0</v>
      </c>
      <c r="Y436" s="41">
        <f t="shared" si="75"/>
        <v>0</v>
      </c>
      <c r="Z436" s="41">
        <f t="shared" si="76"/>
        <v>0</v>
      </c>
      <c r="AA436" s="41">
        <f t="shared" si="77"/>
        <v>600</v>
      </c>
      <c r="AB436" s="42">
        <f t="shared" si="78"/>
        <v>0</v>
      </c>
      <c r="AC436" s="42">
        <v>0</v>
      </c>
      <c r="AD436" s="43">
        <v>0</v>
      </c>
      <c r="AE436" s="42">
        <f t="shared" si="79"/>
        <v>0</v>
      </c>
      <c r="AF436" s="44">
        <v>0</v>
      </c>
      <c r="AG436" s="41">
        <v>0</v>
      </c>
      <c r="AH436" s="44">
        <v>0</v>
      </c>
      <c r="AI436" s="44">
        <f t="shared" si="80"/>
        <v>0</v>
      </c>
      <c r="AJ436" s="44">
        <f t="shared" si="81"/>
        <v>0</v>
      </c>
      <c r="AK436" s="44">
        <f t="shared" si="73"/>
        <v>6399.44</v>
      </c>
      <c r="AL436" s="41" t="str">
        <f t="shared" si="82"/>
        <v>Nesuderintas</v>
      </c>
      <c r="AM436" s="45" t="s">
        <v>944</v>
      </c>
      <c r="AN436" s="46">
        <f t="shared" si="83"/>
        <v>0</v>
      </c>
      <c r="AO436" s="47"/>
      <c r="AP436" s="47"/>
      <c r="AQ436" s="48">
        <f t="shared" si="84"/>
        <v>2019</v>
      </c>
      <c r="AR436" s="47"/>
      <c r="AS436" s="47"/>
      <c r="AT436" s="47"/>
    </row>
    <row r="437" spans="1:46" ht="15" customHeight="1" x14ac:dyDescent="0.25">
      <c r="A437" s="10"/>
      <c r="B437" s="26">
        <v>437</v>
      </c>
      <c r="C437" s="27" t="s">
        <v>884</v>
      </c>
      <c r="D437" s="71" t="s">
        <v>885</v>
      </c>
      <c r="E437" s="29" t="s">
        <v>93</v>
      </c>
      <c r="F437" s="27" t="s">
        <v>107</v>
      </c>
      <c r="G437" s="30">
        <v>43706</v>
      </c>
      <c r="H437" s="62"/>
      <c r="I437" s="32">
        <v>22400</v>
      </c>
      <c r="J437" s="32"/>
      <c r="K437" s="32"/>
      <c r="L437" s="32">
        <v>4262.68</v>
      </c>
      <c r="M437" s="61">
        <v>18137.32</v>
      </c>
      <c r="N437" s="34">
        <v>0</v>
      </c>
      <c r="O437" s="35" t="s">
        <v>943</v>
      </c>
      <c r="P437" s="36">
        <v>43699</v>
      </c>
      <c r="Q437" s="37" t="s">
        <v>873</v>
      </c>
      <c r="R437" s="38"/>
      <c r="S437" s="39"/>
      <c r="T437" s="39"/>
      <c r="U437" s="70"/>
      <c r="V437" s="40">
        <v>50</v>
      </c>
      <c r="W437" s="41">
        <f t="shared" si="74"/>
        <v>600</v>
      </c>
      <c r="X437" s="41">
        <v>0</v>
      </c>
      <c r="Y437" s="41">
        <f t="shared" si="75"/>
        <v>0</v>
      </c>
      <c r="Z437" s="41">
        <f t="shared" si="76"/>
        <v>0</v>
      </c>
      <c r="AA437" s="41">
        <f t="shared" si="77"/>
        <v>600</v>
      </c>
      <c r="AB437" s="42">
        <f t="shared" si="78"/>
        <v>0</v>
      </c>
      <c r="AC437" s="42">
        <v>0</v>
      </c>
      <c r="AD437" s="43">
        <v>0</v>
      </c>
      <c r="AE437" s="42">
        <f t="shared" si="79"/>
        <v>0</v>
      </c>
      <c r="AF437" s="44">
        <v>0</v>
      </c>
      <c r="AG437" s="41">
        <v>0</v>
      </c>
      <c r="AH437" s="44">
        <v>0</v>
      </c>
      <c r="AI437" s="44">
        <f t="shared" si="80"/>
        <v>0</v>
      </c>
      <c r="AJ437" s="44">
        <f t="shared" si="81"/>
        <v>0</v>
      </c>
      <c r="AK437" s="44">
        <f t="shared" si="73"/>
        <v>18137.32</v>
      </c>
      <c r="AL437" s="41" t="str">
        <f t="shared" si="82"/>
        <v>Nesuderintas</v>
      </c>
      <c r="AM437" s="45" t="s">
        <v>944</v>
      </c>
      <c r="AN437" s="46">
        <f t="shared" si="83"/>
        <v>0</v>
      </c>
      <c r="AO437" s="47"/>
      <c r="AP437" s="47"/>
      <c r="AQ437" s="48">
        <f t="shared" si="84"/>
        <v>2019</v>
      </c>
      <c r="AR437" s="47"/>
      <c r="AS437" s="47"/>
      <c r="AT437" s="47"/>
    </row>
    <row r="438" spans="1:46" ht="15" customHeight="1" x14ac:dyDescent="0.25">
      <c r="A438" s="10"/>
      <c r="B438" s="26">
        <v>438</v>
      </c>
      <c r="C438" s="27" t="s">
        <v>886</v>
      </c>
      <c r="D438" s="71" t="s">
        <v>887</v>
      </c>
      <c r="E438" s="29" t="s">
        <v>93</v>
      </c>
      <c r="F438" s="27" t="s">
        <v>107</v>
      </c>
      <c r="G438" s="30">
        <v>43706</v>
      </c>
      <c r="H438" s="62"/>
      <c r="I438" s="32">
        <v>12600</v>
      </c>
      <c r="J438" s="32"/>
      <c r="K438" s="32"/>
      <c r="L438" s="32">
        <v>-661.10000000000036</v>
      </c>
      <c r="M438" s="61">
        <v>13261.1</v>
      </c>
      <c r="N438" s="34">
        <v>0</v>
      </c>
      <c r="O438" s="35" t="s">
        <v>943</v>
      </c>
      <c r="P438" s="36">
        <v>43699</v>
      </c>
      <c r="Q438" s="37" t="s">
        <v>873</v>
      </c>
      <c r="R438" s="38"/>
      <c r="S438" s="39"/>
      <c r="T438" s="39"/>
      <c r="U438" s="70"/>
      <c r="V438" s="40">
        <v>50</v>
      </c>
      <c r="W438" s="41">
        <f t="shared" si="74"/>
        <v>600</v>
      </c>
      <c r="X438" s="41">
        <v>0</v>
      </c>
      <c r="Y438" s="41">
        <f t="shared" si="75"/>
        <v>0</v>
      </c>
      <c r="Z438" s="41">
        <f t="shared" si="76"/>
        <v>0</v>
      </c>
      <c r="AA438" s="41">
        <f t="shared" si="77"/>
        <v>600</v>
      </c>
      <c r="AB438" s="42">
        <f t="shared" si="78"/>
        <v>0</v>
      </c>
      <c r="AC438" s="42">
        <v>0</v>
      </c>
      <c r="AD438" s="43">
        <v>0</v>
      </c>
      <c r="AE438" s="42">
        <f t="shared" si="79"/>
        <v>0</v>
      </c>
      <c r="AF438" s="44">
        <v>0</v>
      </c>
      <c r="AG438" s="41">
        <v>0</v>
      </c>
      <c r="AH438" s="44">
        <v>0</v>
      </c>
      <c r="AI438" s="44">
        <f t="shared" si="80"/>
        <v>0</v>
      </c>
      <c r="AJ438" s="44">
        <f t="shared" si="81"/>
        <v>0</v>
      </c>
      <c r="AK438" s="44">
        <f t="shared" si="73"/>
        <v>13261.1</v>
      </c>
      <c r="AL438" s="41" t="str">
        <f t="shared" si="82"/>
        <v>Nesuderintas</v>
      </c>
      <c r="AM438" s="45" t="s">
        <v>944</v>
      </c>
      <c r="AN438" s="46">
        <f t="shared" si="83"/>
        <v>0</v>
      </c>
      <c r="AO438" s="47"/>
      <c r="AP438" s="47"/>
      <c r="AQ438" s="48">
        <f t="shared" si="84"/>
        <v>2019</v>
      </c>
      <c r="AR438" s="47"/>
      <c r="AS438" s="47"/>
      <c r="AT438" s="47"/>
    </row>
    <row r="439" spans="1:46" ht="15" customHeight="1" x14ac:dyDescent="0.25">
      <c r="A439" s="10"/>
      <c r="B439" s="26">
        <v>439</v>
      </c>
      <c r="C439" s="27" t="s">
        <v>888</v>
      </c>
      <c r="D439" s="71" t="s">
        <v>889</v>
      </c>
      <c r="E439" s="29" t="s">
        <v>93</v>
      </c>
      <c r="F439" s="27" t="s">
        <v>107</v>
      </c>
      <c r="G439" s="30">
        <v>43706</v>
      </c>
      <c r="H439" s="62"/>
      <c r="I439" s="32">
        <v>1800</v>
      </c>
      <c r="J439" s="32"/>
      <c r="K439" s="32"/>
      <c r="L439" s="32">
        <v>571.09999999999991</v>
      </c>
      <c r="M439" s="61">
        <v>1228.9000000000001</v>
      </c>
      <c r="N439" s="34">
        <v>0</v>
      </c>
      <c r="O439" s="35" t="s">
        <v>943</v>
      </c>
      <c r="P439" s="36">
        <v>43699</v>
      </c>
      <c r="Q439" s="37" t="s">
        <v>873</v>
      </c>
      <c r="R439" s="38"/>
      <c r="S439" s="39"/>
      <c r="T439" s="39"/>
      <c r="U439" s="70"/>
      <c r="V439" s="40">
        <v>50</v>
      </c>
      <c r="W439" s="41">
        <f t="shared" si="74"/>
        <v>600</v>
      </c>
      <c r="X439" s="41">
        <v>0</v>
      </c>
      <c r="Y439" s="41">
        <f t="shared" si="75"/>
        <v>0</v>
      </c>
      <c r="Z439" s="41">
        <f t="shared" si="76"/>
        <v>0</v>
      </c>
      <c r="AA439" s="41">
        <f t="shared" si="77"/>
        <v>600</v>
      </c>
      <c r="AB439" s="42">
        <f t="shared" si="78"/>
        <v>0</v>
      </c>
      <c r="AC439" s="42">
        <v>0</v>
      </c>
      <c r="AD439" s="43">
        <v>0</v>
      </c>
      <c r="AE439" s="42">
        <f t="shared" si="79"/>
        <v>0</v>
      </c>
      <c r="AF439" s="44">
        <v>0</v>
      </c>
      <c r="AG439" s="41">
        <v>0</v>
      </c>
      <c r="AH439" s="44">
        <v>0</v>
      </c>
      <c r="AI439" s="44">
        <f t="shared" si="80"/>
        <v>0</v>
      </c>
      <c r="AJ439" s="44">
        <f t="shared" si="81"/>
        <v>0</v>
      </c>
      <c r="AK439" s="44">
        <f t="shared" si="73"/>
        <v>1228.9000000000001</v>
      </c>
      <c r="AL439" s="41" t="str">
        <f t="shared" si="82"/>
        <v>Nesuderintas</v>
      </c>
      <c r="AM439" s="45" t="s">
        <v>944</v>
      </c>
      <c r="AN439" s="46">
        <f t="shared" si="83"/>
        <v>0</v>
      </c>
      <c r="AO439" s="47"/>
      <c r="AP439" s="47"/>
      <c r="AQ439" s="48">
        <f t="shared" si="84"/>
        <v>2019</v>
      </c>
      <c r="AR439" s="47"/>
      <c r="AS439" s="47"/>
      <c r="AT439" s="47"/>
    </row>
    <row r="440" spans="1:46" ht="15" customHeight="1" x14ac:dyDescent="0.25">
      <c r="A440" s="10"/>
      <c r="B440" s="26">
        <v>440</v>
      </c>
      <c r="C440" s="27" t="s">
        <v>890</v>
      </c>
      <c r="D440" s="71" t="s">
        <v>891</v>
      </c>
      <c r="E440" s="29" t="s">
        <v>93</v>
      </c>
      <c r="F440" s="27" t="s">
        <v>107</v>
      </c>
      <c r="G440" s="30">
        <v>43706</v>
      </c>
      <c r="H440" s="62"/>
      <c r="I440" s="32">
        <v>5200</v>
      </c>
      <c r="J440" s="32"/>
      <c r="K440" s="32"/>
      <c r="L440" s="32">
        <v>-2570.0500000000002</v>
      </c>
      <c r="M440" s="61">
        <v>7770.05</v>
      </c>
      <c r="N440" s="34">
        <v>0</v>
      </c>
      <c r="O440" s="35" t="s">
        <v>943</v>
      </c>
      <c r="P440" s="36">
        <v>43699</v>
      </c>
      <c r="Q440" s="37" t="s">
        <v>873</v>
      </c>
      <c r="R440" s="38"/>
      <c r="S440" s="39"/>
      <c r="T440" s="39"/>
      <c r="U440" s="70"/>
      <c r="V440" s="40">
        <v>50</v>
      </c>
      <c r="W440" s="41">
        <f t="shared" si="74"/>
        <v>600</v>
      </c>
      <c r="X440" s="41">
        <v>0</v>
      </c>
      <c r="Y440" s="41">
        <f t="shared" si="75"/>
        <v>0</v>
      </c>
      <c r="Z440" s="41">
        <f t="shared" si="76"/>
        <v>0</v>
      </c>
      <c r="AA440" s="41">
        <f t="shared" si="77"/>
        <v>600</v>
      </c>
      <c r="AB440" s="42">
        <f t="shared" si="78"/>
        <v>0</v>
      </c>
      <c r="AC440" s="42">
        <v>0</v>
      </c>
      <c r="AD440" s="43">
        <v>0</v>
      </c>
      <c r="AE440" s="42">
        <f t="shared" si="79"/>
        <v>0</v>
      </c>
      <c r="AF440" s="44">
        <v>0</v>
      </c>
      <c r="AG440" s="41">
        <v>0</v>
      </c>
      <c r="AH440" s="44">
        <v>0</v>
      </c>
      <c r="AI440" s="44">
        <f t="shared" si="80"/>
        <v>0</v>
      </c>
      <c r="AJ440" s="44">
        <f t="shared" si="81"/>
        <v>0</v>
      </c>
      <c r="AK440" s="44">
        <f t="shared" si="73"/>
        <v>7770.05</v>
      </c>
      <c r="AL440" s="41" t="str">
        <f t="shared" si="82"/>
        <v>Nesuderintas</v>
      </c>
      <c r="AM440" s="45" t="s">
        <v>944</v>
      </c>
      <c r="AN440" s="46">
        <f t="shared" si="83"/>
        <v>0</v>
      </c>
      <c r="AO440" s="47"/>
      <c r="AP440" s="47"/>
      <c r="AQ440" s="48">
        <f t="shared" si="84"/>
        <v>2019</v>
      </c>
      <c r="AR440" s="47"/>
      <c r="AS440" s="47"/>
      <c r="AT440" s="47"/>
    </row>
    <row r="441" spans="1:46" ht="15" customHeight="1" x14ac:dyDescent="0.25">
      <c r="A441" s="10"/>
      <c r="B441" s="26">
        <v>451</v>
      </c>
      <c r="C441" s="72" t="s">
        <v>85</v>
      </c>
      <c r="D441" s="73" t="s">
        <v>892</v>
      </c>
      <c r="E441" s="56" t="s">
        <v>81</v>
      </c>
      <c r="F441" s="72" t="s">
        <v>73</v>
      </c>
      <c r="G441" s="74">
        <v>43830</v>
      </c>
      <c r="H441" s="62"/>
      <c r="I441" s="32">
        <v>36541.980000000003</v>
      </c>
      <c r="J441" s="32"/>
      <c r="K441" s="32"/>
      <c r="L441" s="32"/>
      <c r="M441" s="61">
        <v>36541.980000000003</v>
      </c>
      <c r="N441" s="34">
        <v>0</v>
      </c>
      <c r="O441" s="35" t="s">
        <v>943</v>
      </c>
      <c r="P441" s="36"/>
      <c r="Q441" s="37"/>
      <c r="R441" s="38"/>
      <c r="S441" s="39"/>
      <c r="T441" s="39"/>
      <c r="U441" s="39"/>
      <c r="V441" s="75">
        <f>+W441/12</f>
        <v>42.666666666666664</v>
      </c>
      <c r="W441" s="76">
        <f>+AT441</f>
        <v>512</v>
      </c>
      <c r="X441" s="41">
        <v>0</v>
      </c>
      <c r="Y441" s="41">
        <f t="shared" si="75"/>
        <v>0</v>
      </c>
      <c r="Z441" s="41">
        <f t="shared" si="76"/>
        <v>0</v>
      </c>
      <c r="AA441" s="41">
        <f t="shared" si="77"/>
        <v>512</v>
      </c>
      <c r="AB441" s="42">
        <f t="shared" si="78"/>
        <v>0</v>
      </c>
      <c r="AC441" s="42">
        <v>0</v>
      </c>
      <c r="AD441" s="43">
        <v>0</v>
      </c>
      <c r="AE441" s="42">
        <f t="shared" si="79"/>
        <v>0</v>
      </c>
      <c r="AF441" s="44">
        <v>0</v>
      </c>
      <c r="AG441" s="41">
        <v>0</v>
      </c>
      <c r="AH441" s="44">
        <v>0</v>
      </c>
      <c r="AI441" s="44">
        <f t="shared" si="80"/>
        <v>0</v>
      </c>
      <c r="AJ441" s="44">
        <f t="shared" si="81"/>
        <v>0</v>
      </c>
      <c r="AK441" s="44">
        <f t="shared" si="73"/>
        <v>36541.980000000003</v>
      </c>
      <c r="AL441" s="41" t="str">
        <f t="shared" si="82"/>
        <v>Nesuderintas</v>
      </c>
      <c r="AM441" s="45" t="s">
        <v>943</v>
      </c>
      <c r="AN441" s="46">
        <f t="shared" si="83"/>
        <v>0</v>
      </c>
      <c r="AO441" s="47"/>
      <c r="AP441" s="47"/>
      <c r="AQ441" s="48">
        <f t="shared" si="84"/>
        <v>2019</v>
      </c>
      <c r="AR441" s="53">
        <f>+G441</f>
        <v>43830</v>
      </c>
      <c r="AS441" s="54">
        <f>+AS15</f>
        <v>59414</v>
      </c>
      <c r="AT441" s="47">
        <f>DATEDIF(AR441,AS441,"M")</f>
        <v>512</v>
      </c>
    </row>
    <row r="442" spans="1:46" ht="15" customHeight="1" x14ac:dyDescent="0.25">
      <c r="A442" s="10"/>
      <c r="B442" s="26">
        <v>452</v>
      </c>
      <c r="C442" s="72" t="s">
        <v>121</v>
      </c>
      <c r="D442" s="73" t="s">
        <v>893</v>
      </c>
      <c r="E442" s="56" t="s">
        <v>93</v>
      </c>
      <c r="F442" s="72" t="s">
        <v>107</v>
      </c>
      <c r="G442" s="74">
        <v>43830</v>
      </c>
      <c r="H442" s="62"/>
      <c r="I442" s="32">
        <v>39364.75</v>
      </c>
      <c r="J442" s="32"/>
      <c r="K442" s="32"/>
      <c r="L442" s="32"/>
      <c r="M442" s="61">
        <v>39364.75</v>
      </c>
      <c r="N442" s="34">
        <v>0</v>
      </c>
      <c r="O442" s="35" t="s">
        <v>943</v>
      </c>
      <c r="P442" s="36"/>
      <c r="Q442" s="37"/>
      <c r="R442" s="38"/>
      <c r="S442" s="39"/>
      <c r="T442" s="39"/>
      <c r="U442" s="70"/>
      <c r="V442" s="77">
        <f t="shared" ref="V442:V443" si="85">+W442/12</f>
        <v>44.583333333333336</v>
      </c>
      <c r="W442" s="41">
        <f>+AA30</f>
        <v>535</v>
      </c>
      <c r="X442" s="41">
        <v>0</v>
      </c>
      <c r="Y442" s="41">
        <f t="shared" si="75"/>
        <v>0</v>
      </c>
      <c r="Z442" s="41">
        <f t="shared" si="76"/>
        <v>0</v>
      </c>
      <c r="AA442" s="41">
        <f t="shared" si="77"/>
        <v>535</v>
      </c>
      <c r="AB442" s="42">
        <f t="shared" si="78"/>
        <v>0</v>
      </c>
      <c r="AC442" s="42">
        <v>0</v>
      </c>
      <c r="AD442" s="43">
        <v>0</v>
      </c>
      <c r="AE442" s="42">
        <f t="shared" si="79"/>
        <v>0</v>
      </c>
      <c r="AF442" s="44">
        <v>0</v>
      </c>
      <c r="AG442" s="41">
        <v>0</v>
      </c>
      <c r="AH442" s="44">
        <v>0</v>
      </c>
      <c r="AI442" s="44">
        <f t="shared" si="80"/>
        <v>0</v>
      </c>
      <c r="AJ442" s="44">
        <f t="shared" si="81"/>
        <v>0</v>
      </c>
      <c r="AK442" s="44">
        <f t="shared" si="73"/>
        <v>39364.75</v>
      </c>
      <c r="AL442" s="41" t="str">
        <f t="shared" si="82"/>
        <v>Nesuderintas</v>
      </c>
      <c r="AM442" s="45" t="s">
        <v>944</v>
      </c>
      <c r="AN442" s="46">
        <f t="shared" si="83"/>
        <v>0</v>
      </c>
      <c r="AO442" s="47"/>
      <c r="AP442" s="47"/>
      <c r="AQ442" s="48">
        <f t="shared" si="84"/>
        <v>2019</v>
      </c>
      <c r="AR442" s="47"/>
      <c r="AS442" s="47"/>
      <c r="AT442" s="47"/>
    </row>
    <row r="443" spans="1:46" ht="15" customHeight="1" x14ac:dyDescent="0.25">
      <c r="A443" s="10"/>
      <c r="B443" s="26">
        <v>453</v>
      </c>
      <c r="C443" s="72" t="s">
        <v>242</v>
      </c>
      <c r="D443" s="73" t="s">
        <v>894</v>
      </c>
      <c r="E443" s="56" t="s">
        <v>93</v>
      </c>
      <c r="F443" s="72" t="s">
        <v>73</v>
      </c>
      <c r="G443" s="74">
        <v>43830</v>
      </c>
      <c r="H443" s="62"/>
      <c r="I443" s="32">
        <v>32580.58</v>
      </c>
      <c r="J443" s="32"/>
      <c r="K443" s="32"/>
      <c r="L443" s="32"/>
      <c r="M443" s="61">
        <v>32580.58</v>
      </c>
      <c r="N443" s="34">
        <v>0</v>
      </c>
      <c r="O443" s="35" t="s">
        <v>943</v>
      </c>
      <c r="P443" s="36"/>
      <c r="Q443" s="37"/>
      <c r="R443" s="38"/>
      <c r="S443" s="39"/>
      <c r="T443" s="39"/>
      <c r="U443" s="39"/>
      <c r="V443" s="77">
        <f t="shared" si="85"/>
        <v>47.333333333333336</v>
      </c>
      <c r="W443" s="41">
        <f>+AA89</f>
        <v>568</v>
      </c>
      <c r="X443" s="41">
        <v>0</v>
      </c>
      <c r="Y443" s="41">
        <f t="shared" si="75"/>
        <v>0</v>
      </c>
      <c r="Z443" s="41">
        <f t="shared" si="76"/>
        <v>0</v>
      </c>
      <c r="AA443" s="41">
        <f t="shared" si="77"/>
        <v>568</v>
      </c>
      <c r="AB443" s="42">
        <f t="shared" si="78"/>
        <v>0</v>
      </c>
      <c r="AC443" s="42">
        <v>0</v>
      </c>
      <c r="AD443" s="43">
        <v>0</v>
      </c>
      <c r="AE443" s="42">
        <f t="shared" si="79"/>
        <v>0</v>
      </c>
      <c r="AF443" s="44">
        <v>0</v>
      </c>
      <c r="AG443" s="41">
        <v>0</v>
      </c>
      <c r="AH443" s="44">
        <v>0</v>
      </c>
      <c r="AI443" s="44">
        <f t="shared" si="80"/>
        <v>0</v>
      </c>
      <c r="AJ443" s="44">
        <f t="shared" si="81"/>
        <v>0</v>
      </c>
      <c r="AK443" s="44">
        <f t="shared" si="73"/>
        <v>32580.58</v>
      </c>
      <c r="AL443" s="41" t="str">
        <f t="shared" si="82"/>
        <v>Nesuderintas</v>
      </c>
      <c r="AM443" s="45" t="s">
        <v>943</v>
      </c>
      <c r="AN443" s="46">
        <f t="shared" si="83"/>
        <v>0</v>
      </c>
      <c r="AO443" s="47"/>
      <c r="AP443" s="47"/>
      <c r="AQ443" s="48">
        <f t="shared" si="84"/>
        <v>2019</v>
      </c>
      <c r="AR443" s="47"/>
      <c r="AS443" s="47"/>
      <c r="AT443" s="47"/>
    </row>
    <row r="444" spans="1:46" ht="15" customHeight="1" x14ac:dyDescent="0.25">
      <c r="A444" s="10"/>
      <c r="B444" s="26">
        <v>454</v>
      </c>
      <c r="C444" s="72" t="s">
        <v>895</v>
      </c>
      <c r="D444" s="69" t="s">
        <v>896</v>
      </c>
      <c r="E444" s="56" t="s">
        <v>57</v>
      </c>
      <c r="F444" s="72" t="s">
        <v>58</v>
      </c>
      <c r="G444" s="74">
        <v>44084</v>
      </c>
      <c r="H444" s="62"/>
      <c r="I444" s="32">
        <v>211.2</v>
      </c>
      <c r="J444" s="32"/>
      <c r="K444" s="32"/>
      <c r="L444" s="32"/>
      <c r="M444" s="61">
        <v>211.2</v>
      </c>
      <c r="N444" s="34">
        <v>0</v>
      </c>
      <c r="O444" s="35" t="s">
        <v>943</v>
      </c>
      <c r="P444" s="36"/>
      <c r="Q444" s="37"/>
      <c r="R444" s="38"/>
      <c r="S444" s="39"/>
      <c r="T444" s="39"/>
      <c r="U444" s="39"/>
      <c r="V444" s="40">
        <v>4</v>
      </c>
      <c r="W444" s="41">
        <f t="shared" ref="W444:W462" si="86">V444*12</f>
        <v>48</v>
      </c>
      <c r="X444" s="41">
        <v>0</v>
      </c>
      <c r="Y444" s="41">
        <f t="shared" si="75"/>
        <v>0</v>
      </c>
      <c r="Z444" s="41">
        <f t="shared" si="76"/>
        <v>0</v>
      </c>
      <c r="AA444" s="41">
        <f t="shared" si="77"/>
        <v>48</v>
      </c>
      <c r="AB444" s="42">
        <f t="shared" si="78"/>
        <v>0</v>
      </c>
      <c r="AC444" s="42">
        <v>0</v>
      </c>
      <c r="AD444" s="43">
        <v>0</v>
      </c>
      <c r="AE444" s="42">
        <f t="shared" si="79"/>
        <v>0</v>
      </c>
      <c r="AF444" s="44">
        <v>0</v>
      </c>
      <c r="AG444" s="41">
        <v>0</v>
      </c>
      <c r="AH444" s="44">
        <v>0</v>
      </c>
      <c r="AI444" s="44">
        <f t="shared" si="80"/>
        <v>0</v>
      </c>
      <c r="AJ444" s="44">
        <f t="shared" si="81"/>
        <v>0</v>
      </c>
      <c r="AK444" s="44">
        <f t="shared" si="73"/>
        <v>211.2</v>
      </c>
      <c r="AL444" s="41" t="str">
        <f t="shared" si="82"/>
        <v>Nesuderintas</v>
      </c>
      <c r="AM444" s="45" t="s">
        <v>944</v>
      </c>
      <c r="AN444" s="46">
        <f t="shared" si="83"/>
        <v>0</v>
      </c>
      <c r="AO444" s="47"/>
      <c r="AP444" s="47"/>
      <c r="AQ444" s="48">
        <f t="shared" si="84"/>
        <v>2020</v>
      </c>
      <c r="AR444" s="47"/>
      <c r="AS444" s="47"/>
      <c r="AT444" s="47"/>
    </row>
    <row r="445" spans="1:46" ht="15" customHeight="1" x14ac:dyDescent="0.25">
      <c r="A445" s="10"/>
      <c r="B445" s="26">
        <v>455</v>
      </c>
      <c r="C445" s="72" t="s">
        <v>895</v>
      </c>
      <c r="D445" s="69" t="s">
        <v>897</v>
      </c>
      <c r="E445" s="56" t="s">
        <v>57</v>
      </c>
      <c r="F445" s="72" t="s">
        <v>58</v>
      </c>
      <c r="G445" s="74">
        <v>44111</v>
      </c>
      <c r="H445" s="62"/>
      <c r="I445" s="32">
        <v>211.2</v>
      </c>
      <c r="J445" s="32"/>
      <c r="K445" s="32"/>
      <c r="L445" s="32"/>
      <c r="M445" s="61">
        <v>211.2</v>
      </c>
      <c r="N445" s="34">
        <v>0</v>
      </c>
      <c r="O445" s="35" t="s">
        <v>943</v>
      </c>
      <c r="P445" s="36"/>
      <c r="Q445" s="37"/>
      <c r="R445" s="38"/>
      <c r="S445" s="39"/>
      <c r="T445" s="39"/>
      <c r="U445" s="39"/>
      <c r="V445" s="40">
        <v>4</v>
      </c>
      <c r="W445" s="41">
        <f t="shared" si="86"/>
        <v>48</v>
      </c>
      <c r="X445" s="41">
        <v>0</v>
      </c>
      <c r="Y445" s="41">
        <f t="shared" si="75"/>
        <v>0</v>
      </c>
      <c r="Z445" s="41">
        <f t="shared" si="76"/>
        <v>0</v>
      </c>
      <c r="AA445" s="41">
        <f t="shared" si="77"/>
        <v>48</v>
      </c>
      <c r="AB445" s="42">
        <f t="shared" si="78"/>
        <v>0</v>
      </c>
      <c r="AC445" s="42">
        <v>0</v>
      </c>
      <c r="AD445" s="43">
        <v>0</v>
      </c>
      <c r="AE445" s="42">
        <f t="shared" si="79"/>
        <v>0</v>
      </c>
      <c r="AF445" s="44">
        <v>0</v>
      </c>
      <c r="AG445" s="41">
        <v>0</v>
      </c>
      <c r="AH445" s="44">
        <v>0</v>
      </c>
      <c r="AI445" s="44">
        <f t="shared" si="80"/>
        <v>0</v>
      </c>
      <c r="AJ445" s="44">
        <f t="shared" si="81"/>
        <v>0</v>
      </c>
      <c r="AK445" s="44">
        <f t="shared" si="73"/>
        <v>211.2</v>
      </c>
      <c r="AL445" s="41" t="str">
        <f t="shared" si="82"/>
        <v>Nesuderintas</v>
      </c>
      <c r="AM445" s="45" t="s">
        <v>944</v>
      </c>
      <c r="AN445" s="46">
        <f t="shared" si="83"/>
        <v>0</v>
      </c>
      <c r="AO445" s="47"/>
      <c r="AP445" s="47"/>
      <c r="AQ445" s="48">
        <f t="shared" si="84"/>
        <v>2020</v>
      </c>
      <c r="AR445" s="47"/>
      <c r="AS445" s="47"/>
      <c r="AT445" s="47"/>
    </row>
    <row r="446" spans="1:46" ht="15" customHeight="1" x14ac:dyDescent="0.25">
      <c r="A446" s="10"/>
      <c r="B446" s="26">
        <v>456</v>
      </c>
      <c r="C446" s="72" t="s">
        <v>898</v>
      </c>
      <c r="D446" s="69" t="s">
        <v>899</v>
      </c>
      <c r="E446" s="56" t="s">
        <v>128</v>
      </c>
      <c r="F446" s="72" t="s">
        <v>67</v>
      </c>
      <c r="G446" s="74">
        <v>44131</v>
      </c>
      <c r="H446" s="62"/>
      <c r="I446" s="32">
        <v>1930</v>
      </c>
      <c r="J446" s="32"/>
      <c r="K446" s="32"/>
      <c r="L446" s="32"/>
      <c r="M446" s="61">
        <v>1930</v>
      </c>
      <c r="N446" s="34">
        <v>0</v>
      </c>
      <c r="O446" s="35" t="s">
        <v>942</v>
      </c>
      <c r="P446" s="36"/>
      <c r="Q446" s="37"/>
      <c r="R446" s="38"/>
      <c r="S446" s="39"/>
      <c r="T446" s="39"/>
      <c r="U446" s="39"/>
      <c r="V446" s="40">
        <v>6</v>
      </c>
      <c r="W446" s="41">
        <f t="shared" si="86"/>
        <v>72</v>
      </c>
      <c r="X446" s="41">
        <v>0</v>
      </c>
      <c r="Y446" s="41">
        <f t="shared" si="75"/>
        <v>0</v>
      </c>
      <c r="Z446" s="41">
        <f t="shared" si="76"/>
        <v>0</v>
      </c>
      <c r="AA446" s="41">
        <f t="shared" si="77"/>
        <v>72</v>
      </c>
      <c r="AB446" s="42">
        <f t="shared" si="78"/>
        <v>0</v>
      </c>
      <c r="AC446" s="42">
        <v>0</v>
      </c>
      <c r="AD446" s="43">
        <v>0</v>
      </c>
      <c r="AE446" s="42">
        <f t="shared" si="79"/>
        <v>0</v>
      </c>
      <c r="AF446" s="44">
        <v>0</v>
      </c>
      <c r="AG446" s="41">
        <v>2</v>
      </c>
      <c r="AH446" s="44">
        <v>53.611111111111114</v>
      </c>
      <c r="AI446" s="44">
        <f t="shared" si="80"/>
        <v>53.611111111111114</v>
      </c>
      <c r="AJ446" s="44">
        <f t="shared" si="81"/>
        <v>53.611111111111114</v>
      </c>
      <c r="AK446" s="44">
        <f t="shared" si="73"/>
        <v>1876.3888888888889</v>
      </c>
      <c r="AL446" s="41" t="str">
        <f t="shared" si="82"/>
        <v/>
      </c>
      <c r="AM446" s="45" t="s">
        <v>943</v>
      </c>
      <c r="AN446" s="46">
        <f t="shared" si="83"/>
        <v>0</v>
      </c>
      <c r="AO446" s="47"/>
      <c r="AP446" s="47"/>
      <c r="AQ446" s="48">
        <f t="shared" si="84"/>
        <v>2020</v>
      </c>
      <c r="AR446" s="47"/>
      <c r="AS446" s="47"/>
      <c r="AT446" s="47"/>
    </row>
    <row r="447" spans="1:46" ht="15" customHeight="1" x14ac:dyDescent="0.25">
      <c r="A447" s="10"/>
      <c r="B447" s="26">
        <v>457</v>
      </c>
      <c r="C447" s="72" t="s">
        <v>900</v>
      </c>
      <c r="D447" s="69" t="s">
        <v>901</v>
      </c>
      <c r="E447" s="56" t="s">
        <v>277</v>
      </c>
      <c r="F447" s="72" t="s">
        <v>67</v>
      </c>
      <c r="G447" s="74">
        <v>43902</v>
      </c>
      <c r="H447" s="62"/>
      <c r="I447" s="32">
        <v>1292.56</v>
      </c>
      <c r="J447" s="32"/>
      <c r="K447" s="32"/>
      <c r="L447" s="32"/>
      <c r="M447" s="61">
        <v>1292.56</v>
      </c>
      <c r="N447" s="34">
        <v>0</v>
      </c>
      <c r="O447" s="35" t="s">
        <v>942</v>
      </c>
      <c r="P447" s="36"/>
      <c r="Q447" s="37"/>
      <c r="R447" s="38"/>
      <c r="S447" s="39"/>
      <c r="T447" s="39"/>
      <c r="U447" s="39"/>
      <c r="V447" s="40">
        <v>10</v>
      </c>
      <c r="W447" s="41">
        <f t="shared" si="86"/>
        <v>120</v>
      </c>
      <c r="X447" s="41">
        <v>0</v>
      </c>
      <c r="Y447" s="41">
        <f t="shared" si="75"/>
        <v>0</v>
      </c>
      <c r="Z447" s="41">
        <f t="shared" si="76"/>
        <v>0</v>
      </c>
      <c r="AA447" s="41">
        <f t="shared" si="77"/>
        <v>120</v>
      </c>
      <c r="AB447" s="42">
        <f t="shared" si="78"/>
        <v>0</v>
      </c>
      <c r="AC447" s="42">
        <v>0</v>
      </c>
      <c r="AD447" s="43">
        <v>0</v>
      </c>
      <c r="AE447" s="42">
        <f t="shared" si="79"/>
        <v>0</v>
      </c>
      <c r="AF447" s="44">
        <v>0</v>
      </c>
      <c r="AG447" s="41">
        <v>9</v>
      </c>
      <c r="AH447" s="44">
        <v>96.941999999999993</v>
      </c>
      <c r="AI447" s="44">
        <f t="shared" si="80"/>
        <v>96.941999999999993</v>
      </c>
      <c r="AJ447" s="44">
        <f t="shared" si="81"/>
        <v>96.941999999999993</v>
      </c>
      <c r="AK447" s="44">
        <f t="shared" si="73"/>
        <v>1195.6179999999999</v>
      </c>
      <c r="AL447" s="41" t="str">
        <f t="shared" si="82"/>
        <v/>
      </c>
      <c r="AM447" s="45" t="s">
        <v>943</v>
      </c>
      <c r="AN447" s="46">
        <f t="shared" si="83"/>
        <v>0</v>
      </c>
      <c r="AO447" s="47"/>
      <c r="AP447" s="47"/>
      <c r="AQ447" s="48">
        <f t="shared" si="84"/>
        <v>2020</v>
      </c>
      <c r="AR447" s="47"/>
      <c r="AS447" s="47"/>
      <c r="AT447" s="47"/>
    </row>
    <row r="448" spans="1:46" ht="15" customHeight="1" x14ac:dyDescent="0.25">
      <c r="A448" s="10"/>
      <c r="B448" s="26">
        <v>458</v>
      </c>
      <c r="C448" s="72" t="s">
        <v>902</v>
      </c>
      <c r="D448" s="69" t="s">
        <v>903</v>
      </c>
      <c r="E448" s="56" t="s">
        <v>277</v>
      </c>
      <c r="F448" s="72" t="s">
        <v>73</v>
      </c>
      <c r="G448" s="74">
        <v>43852</v>
      </c>
      <c r="H448" s="62"/>
      <c r="I448" s="32">
        <v>640</v>
      </c>
      <c r="J448" s="32"/>
      <c r="K448" s="32"/>
      <c r="L448" s="32"/>
      <c r="M448" s="61">
        <v>640</v>
      </c>
      <c r="N448" s="34">
        <v>0</v>
      </c>
      <c r="O448" s="35" t="s">
        <v>943</v>
      </c>
      <c r="P448" s="36"/>
      <c r="Q448" s="37"/>
      <c r="R448" s="38"/>
      <c r="S448" s="39"/>
      <c r="T448" s="39"/>
      <c r="U448" s="39"/>
      <c r="V448" s="40">
        <v>10</v>
      </c>
      <c r="W448" s="41">
        <f t="shared" si="86"/>
        <v>120</v>
      </c>
      <c r="X448" s="41">
        <v>0</v>
      </c>
      <c r="Y448" s="41">
        <f t="shared" si="75"/>
        <v>0</v>
      </c>
      <c r="Z448" s="41">
        <f t="shared" si="76"/>
        <v>0</v>
      </c>
      <c r="AA448" s="41">
        <f t="shared" si="77"/>
        <v>120</v>
      </c>
      <c r="AB448" s="42">
        <f t="shared" si="78"/>
        <v>0</v>
      </c>
      <c r="AC448" s="42">
        <v>0</v>
      </c>
      <c r="AD448" s="43">
        <v>0</v>
      </c>
      <c r="AE448" s="42">
        <f t="shared" si="79"/>
        <v>0</v>
      </c>
      <c r="AF448" s="44">
        <v>0</v>
      </c>
      <c r="AG448" s="41">
        <v>0</v>
      </c>
      <c r="AH448" s="44">
        <v>0</v>
      </c>
      <c r="AI448" s="44">
        <f t="shared" si="80"/>
        <v>0</v>
      </c>
      <c r="AJ448" s="44">
        <f t="shared" si="81"/>
        <v>0</v>
      </c>
      <c r="AK448" s="44">
        <f t="shared" si="73"/>
        <v>640</v>
      </c>
      <c r="AL448" s="41" t="str">
        <f t="shared" si="82"/>
        <v>Nesuderintas</v>
      </c>
      <c r="AM448" s="45" t="s">
        <v>943</v>
      </c>
      <c r="AN448" s="46">
        <f t="shared" si="83"/>
        <v>0</v>
      </c>
      <c r="AO448" s="47"/>
      <c r="AP448" s="47"/>
      <c r="AQ448" s="48">
        <f t="shared" si="84"/>
        <v>2020</v>
      </c>
      <c r="AR448" s="47"/>
      <c r="AS448" s="47"/>
      <c r="AT448" s="47"/>
    </row>
    <row r="449" spans="1:46" ht="15" customHeight="1" x14ac:dyDescent="0.25">
      <c r="A449" s="10"/>
      <c r="B449" s="26">
        <v>459</v>
      </c>
      <c r="C449" s="72" t="s">
        <v>904</v>
      </c>
      <c r="D449" s="69" t="s">
        <v>905</v>
      </c>
      <c r="E449" s="56" t="s">
        <v>277</v>
      </c>
      <c r="F449" s="72" t="s">
        <v>73</v>
      </c>
      <c r="G449" s="74">
        <v>44155</v>
      </c>
      <c r="H449" s="62"/>
      <c r="I449" s="32">
        <v>6380</v>
      </c>
      <c r="J449" s="32"/>
      <c r="K449" s="32"/>
      <c r="L449" s="32"/>
      <c r="M449" s="61">
        <v>6380</v>
      </c>
      <c r="N449" s="34">
        <v>0</v>
      </c>
      <c r="O449" s="35" t="s">
        <v>943</v>
      </c>
      <c r="P449" s="36"/>
      <c r="Q449" s="37"/>
      <c r="R449" s="38"/>
      <c r="S449" s="39"/>
      <c r="T449" s="39"/>
      <c r="U449" s="39"/>
      <c r="V449" s="40">
        <v>10</v>
      </c>
      <c r="W449" s="41">
        <f t="shared" si="86"/>
        <v>120</v>
      </c>
      <c r="X449" s="41">
        <v>0</v>
      </c>
      <c r="Y449" s="41">
        <f t="shared" si="75"/>
        <v>0</v>
      </c>
      <c r="Z449" s="41">
        <f t="shared" si="76"/>
        <v>0</v>
      </c>
      <c r="AA449" s="41">
        <f t="shared" si="77"/>
        <v>120</v>
      </c>
      <c r="AB449" s="42">
        <f t="shared" si="78"/>
        <v>0</v>
      </c>
      <c r="AC449" s="42">
        <v>0</v>
      </c>
      <c r="AD449" s="43">
        <v>0</v>
      </c>
      <c r="AE449" s="42">
        <f t="shared" si="79"/>
        <v>0</v>
      </c>
      <c r="AF449" s="44">
        <v>0</v>
      </c>
      <c r="AG449" s="41">
        <v>0</v>
      </c>
      <c r="AH449" s="44">
        <v>0</v>
      </c>
      <c r="AI449" s="44">
        <f t="shared" si="80"/>
        <v>0</v>
      </c>
      <c r="AJ449" s="44">
        <f t="shared" si="81"/>
        <v>0</v>
      </c>
      <c r="AK449" s="44">
        <f t="shared" si="73"/>
        <v>6380</v>
      </c>
      <c r="AL449" s="41" t="str">
        <f t="shared" si="82"/>
        <v>Nesuderintas</v>
      </c>
      <c r="AM449" s="45" t="s">
        <v>943</v>
      </c>
      <c r="AN449" s="46">
        <f t="shared" si="83"/>
        <v>0</v>
      </c>
      <c r="AO449" s="47"/>
      <c r="AP449" s="47"/>
      <c r="AQ449" s="48">
        <f t="shared" si="84"/>
        <v>2020</v>
      </c>
      <c r="AR449" s="47"/>
      <c r="AS449" s="47"/>
      <c r="AT449" s="47"/>
    </row>
    <row r="450" spans="1:46" ht="15" customHeight="1" x14ac:dyDescent="0.25">
      <c r="A450" s="10"/>
      <c r="B450" s="26">
        <v>460</v>
      </c>
      <c r="C450" s="72" t="s">
        <v>904</v>
      </c>
      <c r="D450" s="69" t="s">
        <v>906</v>
      </c>
      <c r="E450" s="56" t="s">
        <v>277</v>
      </c>
      <c r="F450" s="72" t="s">
        <v>73</v>
      </c>
      <c r="G450" s="74">
        <v>44155</v>
      </c>
      <c r="H450" s="62"/>
      <c r="I450" s="32">
        <v>7989</v>
      </c>
      <c r="J450" s="32"/>
      <c r="K450" s="32"/>
      <c r="L450" s="32"/>
      <c r="M450" s="61">
        <v>7989</v>
      </c>
      <c r="N450" s="34">
        <v>0</v>
      </c>
      <c r="O450" s="35" t="s">
        <v>943</v>
      </c>
      <c r="P450" s="36"/>
      <c r="Q450" s="37"/>
      <c r="R450" s="38"/>
      <c r="S450" s="39"/>
      <c r="T450" s="39"/>
      <c r="U450" s="39"/>
      <c r="V450" s="40">
        <v>10</v>
      </c>
      <c r="W450" s="41">
        <f t="shared" si="86"/>
        <v>120</v>
      </c>
      <c r="X450" s="41">
        <v>0</v>
      </c>
      <c r="Y450" s="41">
        <f t="shared" si="75"/>
        <v>0</v>
      </c>
      <c r="Z450" s="41">
        <f t="shared" si="76"/>
        <v>0</v>
      </c>
      <c r="AA450" s="41">
        <f t="shared" si="77"/>
        <v>120</v>
      </c>
      <c r="AB450" s="42">
        <f t="shared" si="78"/>
        <v>0</v>
      </c>
      <c r="AC450" s="42">
        <v>0</v>
      </c>
      <c r="AD450" s="43">
        <v>0</v>
      </c>
      <c r="AE450" s="42">
        <f t="shared" si="79"/>
        <v>0</v>
      </c>
      <c r="AF450" s="44">
        <v>0</v>
      </c>
      <c r="AG450" s="41">
        <v>0</v>
      </c>
      <c r="AH450" s="44">
        <v>0</v>
      </c>
      <c r="AI450" s="44">
        <f t="shared" si="80"/>
        <v>0</v>
      </c>
      <c r="AJ450" s="44">
        <f t="shared" si="81"/>
        <v>0</v>
      </c>
      <c r="AK450" s="44">
        <f t="shared" si="73"/>
        <v>7989</v>
      </c>
      <c r="AL450" s="41" t="str">
        <f t="shared" si="82"/>
        <v>Nesuderintas</v>
      </c>
      <c r="AM450" s="45" t="s">
        <v>943</v>
      </c>
      <c r="AN450" s="46">
        <f t="shared" si="83"/>
        <v>0</v>
      </c>
      <c r="AO450" s="47"/>
      <c r="AP450" s="47"/>
      <c r="AQ450" s="48">
        <f t="shared" si="84"/>
        <v>2020</v>
      </c>
      <c r="AR450" s="47"/>
      <c r="AS450" s="47"/>
      <c r="AT450" s="47"/>
    </row>
    <row r="451" spans="1:46" ht="15" customHeight="1" x14ac:dyDescent="0.25">
      <c r="A451" s="10"/>
      <c r="B451" s="26">
        <v>461</v>
      </c>
      <c r="C451" s="72" t="s">
        <v>907</v>
      </c>
      <c r="D451" s="69" t="s">
        <v>908</v>
      </c>
      <c r="E451" s="56" t="s">
        <v>277</v>
      </c>
      <c r="F451" s="72" t="s">
        <v>73</v>
      </c>
      <c r="G451" s="74">
        <v>44196</v>
      </c>
      <c r="H451" s="62"/>
      <c r="I451" s="32">
        <v>3666.3</v>
      </c>
      <c r="J451" s="32"/>
      <c r="K451" s="32"/>
      <c r="L451" s="32"/>
      <c r="M451" s="61">
        <v>3666.3</v>
      </c>
      <c r="N451" s="34">
        <v>0</v>
      </c>
      <c r="O451" s="35" t="s">
        <v>943</v>
      </c>
      <c r="P451" s="36"/>
      <c r="Q451" s="37"/>
      <c r="R451" s="38"/>
      <c r="S451" s="39"/>
      <c r="T451" s="39"/>
      <c r="U451" s="39"/>
      <c r="V451" s="40">
        <v>10</v>
      </c>
      <c r="W451" s="41">
        <f t="shared" si="86"/>
        <v>120</v>
      </c>
      <c r="X451" s="41">
        <v>0</v>
      </c>
      <c r="Y451" s="41">
        <f t="shared" si="75"/>
        <v>0</v>
      </c>
      <c r="Z451" s="41">
        <f t="shared" si="76"/>
        <v>0</v>
      </c>
      <c r="AA451" s="41">
        <f t="shared" si="77"/>
        <v>120</v>
      </c>
      <c r="AB451" s="42">
        <f t="shared" si="78"/>
        <v>0</v>
      </c>
      <c r="AC451" s="42">
        <v>0</v>
      </c>
      <c r="AD451" s="43">
        <v>0</v>
      </c>
      <c r="AE451" s="42">
        <f t="shared" si="79"/>
        <v>0</v>
      </c>
      <c r="AF451" s="44">
        <v>0</v>
      </c>
      <c r="AG451" s="41">
        <v>0</v>
      </c>
      <c r="AH451" s="44">
        <v>0</v>
      </c>
      <c r="AI451" s="44">
        <f t="shared" si="80"/>
        <v>0</v>
      </c>
      <c r="AJ451" s="44">
        <f t="shared" si="81"/>
        <v>0</v>
      </c>
      <c r="AK451" s="44">
        <f t="shared" si="73"/>
        <v>3666.3</v>
      </c>
      <c r="AL451" s="41" t="str">
        <f t="shared" si="82"/>
        <v>Nesuderintas</v>
      </c>
      <c r="AM451" s="45" t="s">
        <v>943</v>
      </c>
      <c r="AN451" s="46">
        <f t="shared" si="83"/>
        <v>0</v>
      </c>
      <c r="AO451" s="47"/>
      <c r="AP451" s="47"/>
      <c r="AQ451" s="48">
        <f t="shared" si="84"/>
        <v>2020</v>
      </c>
      <c r="AR451" s="47"/>
      <c r="AS451" s="47"/>
      <c r="AT451" s="47"/>
    </row>
    <row r="452" spans="1:46" ht="15" customHeight="1" x14ac:dyDescent="0.25">
      <c r="A452" s="10"/>
      <c r="B452" s="26">
        <v>462</v>
      </c>
      <c r="C452" s="72" t="s">
        <v>909</v>
      </c>
      <c r="D452" s="69" t="s">
        <v>910</v>
      </c>
      <c r="E452" s="56" t="s">
        <v>277</v>
      </c>
      <c r="F452" s="72" t="s">
        <v>73</v>
      </c>
      <c r="G452" s="74">
        <v>44196</v>
      </c>
      <c r="H452" s="62"/>
      <c r="I452" s="32">
        <v>2504.1</v>
      </c>
      <c r="J452" s="32"/>
      <c r="K452" s="32"/>
      <c r="L452" s="32"/>
      <c r="M452" s="61">
        <v>2504.1</v>
      </c>
      <c r="N452" s="34">
        <v>0</v>
      </c>
      <c r="O452" s="35" t="s">
        <v>943</v>
      </c>
      <c r="P452" s="36"/>
      <c r="Q452" s="37"/>
      <c r="R452" s="38"/>
      <c r="S452" s="39"/>
      <c r="T452" s="39"/>
      <c r="U452" s="39"/>
      <c r="V452" s="40">
        <v>10</v>
      </c>
      <c r="W452" s="41">
        <f t="shared" si="86"/>
        <v>120</v>
      </c>
      <c r="X452" s="41">
        <v>0</v>
      </c>
      <c r="Y452" s="41">
        <f t="shared" si="75"/>
        <v>0</v>
      </c>
      <c r="Z452" s="41">
        <f t="shared" si="76"/>
        <v>0</v>
      </c>
      <c r="AA452" s="41">
        <f t="shared" si="77"/>
        <v>120</v>
      </c>
      <c r="AB452" s="42">
        <f t="shared" si="78"/>
        <v>0</v>
      </c>
      <c r="AC452" s="42">
        <v>0</v>
      </c>
      <c r="AD452" s="43">
        <v>0</v>
      </c>
      <c r="AE452" s="42">
        <f t="shared" si="79"/>
        <v>0</v>
      </c>
      <c r="AF452" s="44">
        <v>0</v>
      </c>
      <c r="AG452" s="41">
        <v>0</v>
      </c>
      <c r="AH452" s="44">
        <v>0</v>
      </c>
      <c r="AI452" s="44">
        <f t="shared" si="80"/>
        <v>0</v>
      </c>
      <c r="AJ452" s="44">
        <f t="shared" si="81"/>
        <v>0</v>
      </c>
      <c r="AK452" s="44">
        <f t="shared" ref="AK452:AK477" si="87">M452-AJ452</f>
        <v>2504.1</v>
      </c>
      <c r="AL452" s="41" t="str">
        <f t="shared" si="82"/>
        <v>Nesuderintas</v>
      </c>
      <c r="AM452" s="45" t="s">
        <v>943</v>
      </c>
      <c r="AN452" s="46">
        <f t="shared" si="83"/>
        <v>0</v>
      </c>
      <c r="AO452" s="47"/>
      <c r="AP452" s="47"/>
      <c r="AQ452" s="48">
        <f t="shared" si="84"/>
        <v>2020</v>
      </c>
      <c r="AR452" s="47"/>
      <c r="AS452" s="47"/>
      <c r="AT452" s="47"/>
    </row>
    <row r="453" spans="1:46" ht="15" customHeight="1" x14ac:dyDescent="0.25">
      <c r="A453" s="10"/>
      <c r="B453" s="26">
        <v>463</v>
      </c>
      <c r="C453" s="72" t="s">
        <v>911</v>
      </c>
      <c r="D453" s="69" t="s">
        <v>912</v>
      </c>
      <c r="E453" s="56" t="s">
        <v>277</v>
      </c>
      <c r="F453" s="72" t="s">
        <v>73</v>
      </c>
      <c r="G453" s="74">
        <v>43895</v>
      </c>
      <c r="H453" s="62"/>
      <c r="I453" s="32">
        <v>5866</v>
      </c>
      <c r="J453" s="32"/>
      <c r="K453" s="32"/>
      <c r="L453" s="32"/>
      <c r="M453" s="61">
        <v>5866</v>
      </c>
      <c r="N453" s="34">
        <v>0</v>
      </c>
      <c r="O453" s="35" t="s">
        <v>943</v>
      </c>
      <c r="P453" s="36"/>
      <c r="Q453" s="37"/>
      <c r="R453" s="38"/>
      <c r="S453" s="39"/>
      <c r="T453" s="39"/>
      <c r="U453" s="39"/>
      <c r="V453" s="40">
        <v>10</v>
      </c>
      <c r="W453" s="41">
        <f t="shared" si="86"/>
        <v>120</v>
      </c>
      <c r="X453" s="41">
        <v>0</v>
      </c>
      <c r="Y453" s="41">
        <f t="shared" ref="Y453:Y478" si="88">IF(OR(ISBLANK(C453),YEAR(G453)&gt;=2019),0,DATEDIF(G453,$N$2,"M"))</f>
        <v>0</v>
      </c>
      <c r="Z453" s="41">
        <f t="shared" ref="Z453:Z478" si="89">IF(YEAR(G453)&gt;=2019,0,IF(AA453&lt;=0,0,IF(X453&lt;&gt;0,MIN(X453,AA453),MIN(12,AA453))))</f>
        <v>0</v>
      </c>
      <c r="AA453" s="41">
        <f t="shared" ref="AA453:AA478" si="90">W453-Y453</f>
        <v>120</v>
      </c>
      <c r="AB453" s="42">
        <f t="shared" ref="AB453:AB478" si="91">+IF(AA453&lt;=0,0,N453/AA453)</f>
        <v>0</v>
      </c>
      <c r="AC453" s="42">
        <v>0</v>
      </c>
      <c r="AD453" s="43">
        <v>0</v>
      </c>
      <c r="AE453" s="42">
        <f t="shared" ref="AE453:AE469" si="92">IF(YEAR(G453)&gt;=2019,0,M453-AD453)</f>
        <v>0</v>
      </c>
      <c r="AF453" s="44">
        <v>0</v>
      </c>
      <c r="AG453" s="41">
        <v>0</v>
      </c>
      <c r="AH453" s="44">
        <v>0</v>
      </c>
      <c r="AI453" s="44">
        <f t="shared" ref="AI453:AI478" si="93">+AC453+AH453</f>
        <v>0</v>
      </c>
      <c r="AJ453" s="44">
        <f t="shared" ref="AJ453:AJ469" si="94">IF(ISBLANK(H453),(AF453+IF(YEAR(G453)&gt;=2019,M453/W453*AG453,0)),M453)</f>
        <v>0</v>
      </c>
      <c r="AK453" s="44">
        <f t="shared" si="87"/>
        <v>5866</v>
      </c>
      <c r="AL453" s="41" t="str">
        <f t="shared" ref="AL453:AL478" si="95">IF(H453&lt;&gt;0,"Nurašytas",IF(O453="X","Nesuderintas",IF(AK453&lt;=0,"Nusidėvėjęs","")))</f>
        <v>Nesuderintas</v>
      </c>
      <c r="AM453" s="45" t="s">
        <v>943</v>
      </c>
      <c r="AN453" s="46">
        <f t="shared" ref="AN453:AN478" si="96">I453-J453-K453-L453-M453</f>
        <v>0</v>
      </c>
      <c r="AO453" s="47"/>
      <c r="AP453" s="47"/>
      <c r="AQ453" s="48">
        <f t="shared" si="84"/>
        <v>2020</v>
      </c>
      <c r="AR453" s="47"/>
      <c r="AS453" s="47"/>
      <c r="AT453" s="47"/>
    </row>
    <row r="454" spans="1:46" ht="15" customHeight="1" x14ac:dyDescent="0.25">
      <c r="A454" s="10"/>
      <c r="B454" s="26">
        <v>464</v>
      </c>
      <c r="C454" s="72" t="s">
        <v>911</v>
      </c>
      <c r="D454" s="69" t="s">
        <v>913</v>
      </c>
      <c r="E454" s="56" t="s">
        <v>277</v>
      </c>
      <c r="F454" s="72" t="s">
        <v>73</v>
      </c>
      <c r="G454" s="74">
        <v>43895</v>
      </c>
      <c r="H454" s="62"/>
      <c r="I454" s="32">
        <v>5866</v>
      </c>
      <c r="J454" s="32"/>
      <c r="K454" s="32"/>
      <c r="L454" s="32"/>
      <c r="M454" s="61">
        <v>5866</v>
      </c>
      <c r="N454" s="34">
        <v>0</v>
      </c>
      <c r="O454" s="35" t="s">
        <v>943</v>
      </c>
      <c r="P454" s="36"/>
      <c r="Q454" s="37"/>
      <c r="R454" s="38"/>
      <c r="S454" s="39"/>
      <c r="T454" s="39"/>
      <c r="U454" s="39"/>
      <c r="V454" s="40">
        <v>10</v>
      </c>
      <c r="W454" s="41">
        <f t="shared" si="86"/>
        <v>120</v>
      </c>
      <c r="X454" s="41">
        <v>0</v>
      </c>
      <c r="Y454" s="41">
        <f t="shared" si="88"/>
        <v>0</v>
      </c>
      <c r="Z454" s="41">
        <f t="shared" si="89"/>
        <v>0</v>
      </c>
      <c r="AA454" s="41">
        <f t="shared" si="90"/>
        <v>120</v>
      </c>
      <c r="AB454" s="42">
        <f t="shared" si="91"/>
        <v>0</v>
      </c>
      <c r="AC454" s="42">
        <v>0</v>
      </c>
      <c r="AD454" s="43">
        <v>0</v>
      </c>
      <c r="AE454" s="42">
        <f t="shared" si="92"/>
        <v>0</v>
      </c>
      <c r="AF454" s="44">
        <v>0</v>
      </c>
      <c r="AG454" s="41">
        <v>0</v>
      </c>
      <c r="AH454" s="44">
        <v>0</v>
      </c>
      <c r="AI454" s="44">
        <f t="shared" si="93"/>
        <v>0</v>
      </c>
      <c r="AJ454" s="44">
        <f t="shared" si="94"/>
        <v>0</v>
      </c>
      <c r="AK454" s="44">
        <f t="shared" si="87"/>
        <v>5866</v>
      </c>
      <c r="AL454" s="41" t="str">
        <f t="shared" si="95"/>
        <v>Nesuderintas</v>
      </c>
      <c r="AM454" s="45" t="s">
        <v>943</v>
      </c>
      <c r="AN454" s="46">
        <f t="shared" si="96"/>
        <v>0</v>
      </c>
      <c r="AO454" s="47"/>
      <c r="AP454" s="47"/>
      <c r="AQ454" s="48">
        <f t="shared" si="84"/>
        <v>2020</v>
      </c>
      <c r="AR454" s="47"/>
      <c r="AS454" s="47"/>
      <c r="AT454" s="47"/>
    </row>
    <row r="455" spans="1:46" ht="15" customHeight="1" x14ac:dyDescent="0.25">
      <c r="A455" s="10"/>
      <c r="B455" s="26">
        <v>465</v>
      </c>
      <c r="C455" s="72" t="s">
        <v>914</v>
      </c>
      <c r="D455" s="69" t="s">
        <v>915</v>
      </c>
      <c r="E455" s="56" t="s">
        <v>277</v>
      </c>
      <c r="F455" s="72" t="s">
        <v>73</v>
      </c>
      <c r="G455" s="74">
        <v>44196</v>
      </c>
      <c r="H455" s="62"/>
      <c r="I455" s="32">
        <v>8555.76</v>
      </c>
      <c r="J455" s="32"/>
      <c r="K455" s="32"/>
      <c r="L455" s="32"/>
      <c r="M455" s="61">
        <v>8555.76</v>
      </c>
      <c r="N455" s="34">
        <v>0</v>
      </c>
      <c r="O455" s="35" t="s">
        <v>943</v>
      </c>
      <c r="P455" s="36"/>
      <c r="Q455" s="37"/>
      <c r="R455" s="38"/>
      <c r="S455" s="39"/>
      <c r="T455" s="39"/>
      <c r="U455" s="39"/>
      <c r="V455" s="40">
        <v>10</v>
      </c>
      <c r="W455" s="41">
        <f t="shared" si="86"/>
        <v>120</v>
      </c>
      <c r="X455" s="41">
        <v>0</v>
      </c>
      <c r="Y455" s="41">
        <f t="shared" si="88"/>
        <v>0</v>
      </c>
      <c r="Z455" s="41">
        <f t="shared" si="89"/>
        <v>0</v>
      </c>
      <c r="AA455" s="41">
        <f t="shared" si="90"/>
        <v>120</v>
      </c>
      <c r="AB455" s="42">
        <f t="shared" si="91"/>
        <v>0</v>
      </c>
      <c r="AC455" s="42">
        <v>0</v>
      </c>
      <c r="AD455" s="43">
        <v>0</v>
      </c>
      <c r="AE455" s="42">
        <f t="shared" si="92"/>
        <v>0</v>
      </c>
      <c r="AF455" s="44">
        <v>0</v>
      </c>
      <c r="AG455" s="41">
        <v>0</v>
      </c>
      <c r="AH455" s="44">
        <v>0</v>
      </c>
      <c r="AI455" s="44">
        <f t="shared" si="93"/>
        <v>0</v>
      </c>
      <c r="AJ455" s="44">
        <f t="shared" si="94"/>
        <v>0</v>
      </c>
      <c r="AK455" s="44">
        <f t="shared" si="87"/>
        <v>8555.76</v>
      </c>
      <c r="AL455" s="41" t="str">
        <f t="shared" si="95"/>
        <v>Nesuderintas</v>
      </c>
      <c r="AM455" s="45" t="s">
        <v>943</v>
      </c>
      <c r="AN455" s="46">
        <f t="shared" si="96"/>
        <v>0</v>
      </c>
      <c r="AO455" s="47"/>
      <c r="AP455" s="47"/>
      <c r="AQ455" s="48">
        <f t="shared" si="84"/>
        <v>2020</v>
      </c>
      <c r="AR455" s="47"/>
      <c r="AS455" s="47"/>
      <c r="AT455" s="47"/>
    </row>
    <row r="456" spans="1:46" ht="15" customHeight="1" x14ac:dyDescent="0.25">
      <c r="A456" s="10"/>
      <c r="B456" s="26">
        <v>466</v>
      </c>
      <c r="C456" s="72" t="s">
        <v>916</v>
      </c>
      <c r="D456" s="78" t="s">
        <v>917</v>
      </c>
      <c r="E456" s="56" t="s">
        <v>93</v>
      </c>
      <c r="F456" s="72" t="s">
        <v>73</v>
      </c>
      <c r="G456" s="74">
        <v>44196</v>
      </c>
      <c r="H456" s="62"/>
      <c r="I456" s="32">
        <v>96800</v>
      </c>
      <c r="J456" s="32"/>
      <c r="K456" s="32"/>
      <c r="L456" s="32">
        <v>78719.34</v>
      </c>
      <c r="M456" s="61">
        <v>18080.66</v>
      </c>
      <c r="N456" s="34">
        <v>0</v>
      </c>
      <c r="O456" s="35" t="s">
        <v>943</v>
      </c>
      <c r="P456" s="36"/>
      <c r="Q456" s="37"/>
      <c r="R456" s="38"/>
      <c r="S456" s="39"/>
      <c r="T456" s="39"/>
      <c r="U456" s="39"/>
      <c r="V456" s="40">
        <v>50</v>
      </c>
      <c r="W456" s="41">
        <f t="shared" si="86"/>
        <v>600</v>
      </c>
      <c r="X456" s="41">
        <v>0</v>
      </c>
      <c r="Y456" s="41">
        <f t="shared" si="88"/>
        <v>0</v>
      </c>
      <c r="Z456" s="41">
        <f t="shared" si="89"/>
        <v>0</v>
      </c>
      <c r="AA456" s="41">
        <f t="shared" si="90"/>
        <v>600</v>
      </c>
      <c r="AB456" s="42">
        <f t="shared" si="91"/>
        <v>0</v>
      </c>
      <c r="AC456" s="42">
        <v>0</v>
      </c>
      <c r="AD456" s="43">
        <v>0</v>
      </c>
      <c r="AE456" s="42">
        <f t="shared" si="92"/>
        <v>0</v>
      </c>
      <c r="AF456" s="44">
        <v>0</v>
      </c>
      <c r="AG456" s="41">
        <v>0</v>
      </c>
      <c r="AH456" s="44">
        <v>0</v>
      </c>
      <c r="AI456" s="44">
        <f t="shared" si="93"/>
        <v>0</v>
      </c>
      <c r="AJ456" s="44">
        <f t="shared" si="94"/>
        <v>0</v>
      </c>
      <c r="AK456" s="44">
        <f t="shared" si="87"/>
        <v>18080.66</v>
      </c>
      <c r="AL456" s="41" t="str">
        <f t="shared" si="95"/>
        <v>Nesuderintas</v>
      </c>
      <c r="AM456" s="45" t="s">
        <v>943</v>
      </c>
      <c r="AN456" s="46">
        <f t="shared" si="96"/>
        <v>0</v>
      </c>
      <c r="AO456" s="47"/>
      <c r="AP456" s="47"/>
      <c r="AQ456" s="48">
        <f t="shared" si="84"/>
        <v>2020</v>
      </c>
      <c r="AR456" s="79"/>
      <c r="AS456" s="47"/>
      <c r="AT456" s="47"/>
    </row>
    <row r="457" spans="1:46" ht="15" customHeight="1" x14ac:dyDescent="0.25">
      <c r="A457" s="10"/>
      <c r="B457" s="26">
        <v>467</v>
      </c>
      <c r="C457" s="72" t="s">
        <v>918</v>
      </c>
      <c r="D457" s="69" t="s">
        <v>919</v>
      </c>
      <c r="E457" s="56" t="s">
        <v>346</v>
      </c>
      <c r="F457" s="72" t="s">
        <v>97</v>
      </c>
      <c r="G457" s="74">
        <v>44027</v>
      </c>
      <c r="H457" s="62"/>
      <c r="I457" s="32">
        <v>2400</v>
      </c>
      <c r="J457" s="32"/>
      <c r="K457" s="32"/>
      <c r="L457" s="32"/>
      <c r="M457" s="61">
        <v>2400</v>
      </c>
      <c r="N457" s="34">
        <v>0</v>
      </c>
      <c r="O457" s="35" t="s">
        <v>942</v>
      </c>
      <c r="P457" s="36">
        <v>43250</v>
      </c>
      <c r="Q457" s="37" t="s">
        <v>773</v>
      </c>
      <c r="R457" s="36">
        <v>43250</v>
      </c>
      <c r="S457" s="37" t="s">
        <v>773</v>
      </c>
      <c r="T457" s="39"/>
      <c r="U457" s="70" t="s">
        <v>920</v>
      </c>
      <c r="V457" s="40">
        <v>7</v>
      </c>
      <c r="W457" s="41">
        <f t="shared" si="86"/>
        <v>84</v>
      </c>
      <c r="X457" s="41">
        <v>0</v>
      </c>
      <c r="Y457" s="41">
        <f t="shared" si="88"/>
        <v>0</v>
      </c>
      <c r="Z457" s="41">
        <f t="shared" si="89"/>
        <v>0</v>
      </c>
      <c r="AA457" s="41">
        <f t="shared" si="90"/>
        <v>84</v>
      </c>
      <c r="AB457" s="42">
        <f t="shared" si="91"/>
        <v>0</v>
      </c>
      <c r="AC457" s="42">
        <v>0</v>
      </c>
      <c r="AD457" s="43">
        <v>0</v>
      </c>
      <c r="AE457" s="42">
        <f t="shared" si="92"/>
        <v>0</v>
      </c>
      <c r="AF457" s="44">
        <v>0</v>
      </c>
      <c r="AG457" s="41">
        <v>5</v>
      </c>
      <c r="AH457" s="44">
        <v>142.85714285714286</v>
      </c>
      <c r="AI457" s="44">
        <f t="shared" si="93"/>
        <v>142.85714285714286</v>
      </c>
      <c r="AJ457" s="44">
        <f t="shared" si="94"/>
        <v>142.85714285714286</v>
      </c>
      <c r="AK457" s="44">
        <f t="shared" si="87"/>
        <v>2257.1428571428573</v>
      </c>
      <c r="AL457" s="41" t="str">
        <f t="shared" si="95"/>
        <v/>
      </c>
      <c r="AM457" s="45" t="s">
        <v>944</v>
      </c>
      <c r="AN457" s="46">
        <f t="shared" si="96"/>
        <v>0</v>
      </c>
      <c r="AO457" s="47"/>
      <c r="AP457" s="47"/>
      <c r="AQ457" s="48">
        <f t="shared" si="84"/>
        <v>2020</v>
      </c>
      <c r="AR457" s="47"/>
      <c r="AS457" s="47"/>
      <c r="AT457" s="47"/>
    </row>
    <row r="458" spans="1:46" ht="15" customHeight="1" x14ac:dyDescent="0.25">
      <c r="A458" s="10"/>
      <c r="B458" s="26">
        <v>468</v>
      </c>
      <c r="C458" s="72" t="s">
        <v>921</v>
      </c>
      <c r="D458" s="69" t="s">
        <v>922</v>
      </c>
      <c r="E458" s="56" t="s">
        <v>273</v>
      </c>
      <c r="F458" s="72" t="s">
        <v>67</v>
      </c>
      <c r="G458" s="74">
        <v>43894</v>
      </c>
      <c r="H458" s="62"/>
      <c r="I458" s="32">
        <v>3450</v>
      </c>
      <c r="J458" s="32"/>
      <c r="K458" s="32"/>
      <c r="L458" s="32"/>
      <c r="M458" s="61">
        <v>3450</v>
      </c>
      <c r="N458" s="34">
        <v>0</v>
      </c>
      <c r="O458" s="35" t="s">
        <v>942</v>
      </c>
      <c r="P458" s="36"/>
      <c r="Q458" s="37"/>
      <c r="R458" s="38"/>
      <c r="S458" s="39"/>
      <c r="T458" s="39"/>
      <c r="U458" s="39"/>
      <c r="V458" s="40">
        <v>10</v>
      </c>
      <c r="W458" s="41">
        <f t="shared" si="86"/>
        <v>120</v>
      </c>
      <c r="X458" s="41">
        <v>0</v>
      </c>
      <c r="Y458" s="41">
        <f t="shared" si="88"/>
        <v>0</v>
      </c>
      <c r="Z458" s="41">
        <f t="shared" si="89"/>
        <v>0</v>
      </c>
      <c r="AA458" s="41">
        <f t="shared" si="90"/>
        <v>120</v>
      </c>
      <c r="AB458" s="42">
        <f t="shared" si="91"/>
        <v>0</v>
      </c>
      <c r="AC458" s="42">
        <v>0</v>
      </c>
      <c r="AD458" s="43">
        <v>0</v>
      </c>
      <c r="AE458" s="42">
        <f t="shared" si="92"/>
        <v>0</v>
      </c>
      <c r="AF458" s="44">
        <v>0</v>
      </c>
      <c r="AG458" s="41">
        <v>9</v>
      </c>
      <c r="AH458" s="44">
        <v>258.75</v>
      </c>
      <c r="AI458" s="44">
        <f t="shared" si="93"/>
        <v>258.75</v>
      </c>
      <c r="AJ458" s="44">
        <f t="shared" si="94"/>
        <v>258.75</v>
      </c>
      <c r="AK458" s="44">
        <f t="shared" si="87"/>
        <v>3191.25</v>
      </c>
      <c r="AL458" s="41" t="str">
        <f t="shared" si="95"/>
        <v/>
      </c>
      <c r="AM458" s="45" t="s">
        <v>943</v>
      </c>
      <c r="AN458" s="46">
        <f t="shared" si="96"/>
        <v>0</v>
      </c>
      <c r="AO458" s="47"/>
      <c r="AP458" s="47"/>
      <c r="AQ458" s="48">
        <f t="shared" si="84"/>
        <v>2020</v>
      </c>
      <c r="AR458" s="47"/>
      <c r="AS458" s="47"/>
      <c r="AT458" s="47"/>
    </row>
    <row r="459" spans="1:46" ht="15" customHeight="1" x14ac:dyDescent="0.25">
      <c r="A459" s="10"/>
      <c r="B459" s="26">
        <v>469</v>
      </c>
      <c r="C459" s="72" t="s">
        <v>763</v>
      </c>
      <c r="D459" s="69" t="s">
        <v>923</v>
      </c>
      <c r="E459" s="56" t="s">
        <v>273</v>
      </c>
      <c r="F459" s="72" t="s">
        <v>67</v>
      </c>
      <c r="G459" s="74">
        <v>44074</v>
      </c>
      <c r="H459" s="62"/>
      <c r="I459" s="32">
        <v>3300</v>
      </c>
      <c r="J459" s="32"/>
      <c r="K459" s="32"/>
      <c r="L459" s="32"/>
      <c r="M459" s="61">
        <v>3300</v>
      </c>
      <c r="N459" s="34">
        <v>0</v>
      </c>
      <c r="O459" s="35" t="s">
        <v>942</v>
      </c>
      <c r="P459" s="36"/>
      <c r="Q459" s="37"/>
      <c r="R459" s="38"/>
      <c r="S459" s="39"/>
      <c r="T459" s="39"/>
      <c r="U459" s="39"/>
      <c r="V459" s="40">
        <v>10</v>
      </c>
      <c r="W459" s="41">
        <f t="shared" si="86"/>
        <v>120</v>
      </c>
      <c r="X459" s="41">
        <v>0</v>
      </c>
      <c r="Y459" s="41">
        <f t="shared" si="88"/>
        <v>0</v>
      </c>
      <c r="Z459" s="41">
        <f t="shared" si="89"/>
        <v>0</v>
      </c>
      <c r="AA459" s="41">
        <f t="shared" si="90"/>
        <v>120</v>
      </c>
      <c r="AB459" s="42">
        <f t="shared" si="91"/>
        <v>0</v>
      </c>
      <c r="AC459" s="42">
        <v>0</v>
      </c>
      <c r="AD459" s="43">
        <v>0</v>
      </c>
      <c r="AE459" s="42">
        <f t="shared" si="92"/>
        <v>0</v>
      </c>
      <c r="AF459" s="44">
        <v>0</v>
      </c>
      <c r="AG459" s="41">
        <v>4</v>
      </c>
      <c r="AH459" s="44">
        <v>110</v>
      </c>
      <c r="AI459" s="44">
        <f t="shared" si="93"/>
        <v>110</v>
      </c>
      <c r="AJ459" s="44">
        <f t="shared" si="94"/>
        <v>110</v>
      </c>
      <c r="AK459" s="44">
        <f t="shared" si="87"/>
        <v>3190</v>
      </c>
      <c r="AL459" s="41" t="str">
        <f t="shared" si="95"/>
        <v/>
      </c>
      <c r="AM459" s="45" t="s">
        <v>943</v>
      </c>
      <c r="AN459" s="46">
        <f t="shared" si="96"/>
        <v>0</v>
      </c>
      <c r="AO459" s="47"/>
      <c r="AP459" s="47"/>
      <c r="AQ459" s="48">
        <f t="shared" si="84"/>
        <v>2020</v>
      </c>
      <c r="AR459" s="47"/>
      <c r="AS459" s="47"/>
      <c r="AT459" s="47"/>
    </row>
    <row r="460" spans="1:46" ht="15" customHeight="1" x14ac:dyDescent="0.25">
      <c r="A460" s="10"/>
      <c r="B460" s="26">
        <v>470</v>
      </c>
      <c r="C460" s="72" t="s">
        <v>763</v>
      </c>
      <c r="D460" s="69" t="s">
        <v>924</v>
      </c>
      <c r="E460" s="56" t="s">
        <v>273</v>
      </c>
      <c r="F460" s="72" t="s">
        <v>73</v>
      </c>
      <c r="G460" s="74">
        <v>44099</v>
      </c>
      <c r="H460" s="62"/>
      <c r="I460" s="32">
        <v>1950</v>
      </c>
      <c r="J460" s="32"/>
      <c r="K460" s="32"/>
      <c r="L460" s="32"/>
      <c r="M460" s="61">
        <v>1950</v>
      </c>
      <c r="N460" s="34">
        <v>0</v>
      </c>
      <c r="O460" s="35" t="s">
        <v>943</v>
      </c>
      <c r="P460" s="36"/>
      <c r="Q460" s="37"/>
      <c r="R460" s="38"/>
      <c r="S460" s="39"/>
      <c r="T460" s="39"/>
      <c r="U460" s="39"/>
      <c r="V460" s="40">
        <v>10</v>
      </c>
      <c r="W460" s="41">
        <f t="shared" si="86"/>
        <v>120</v>
      </c>
      <c r="X460" s="41">
        <v>0</v>
      </c>
      <c r="Y460" s="41">
        <f t="shared" si="88"/>
        <v>0</v>
      </c>
      <c r="Z460" s="41">
        <f t="shared" si="89"/>
        <v>0</v>
      </c>
      <c r="AA460" s="41">
        <f t="shared" si="90"/>
        <v>120</v>
      </c>
      <c r="AB460" s="42">
        <f t="shared" si="91"/>
        <v>0</v>
      </c>
      <c r="AC460" s="42">
        <v>0</v>
      </c>
      <c r="AD460" s="43">
        <v>0</v>
      </c>
      <c r="AE460" s="42">
        <f t="shared" si="92"/>
        <v>0</v>
      </c>
      <c r="AF460" s="44">
        <v>0</v>
      </c>
      <c r="AG460" s="41">
        <v>0</v>
      </c>
      <c r="AH460" s="44">
        <v>0</v>
      </c>
      <c r="AI460" s="44">
        <f t="shared" si="93"/>
        <v>0</v>
      </c>
      <c r="AJ460" s="44">
        <f t="shared" si="94"/>
        <v>0</v>
      </c>
      <c r="AK460" s="44">
        <f t="shared" si="87"/>
        <v>1950</v>
      </c>
      <c r="AL460" s="41" t="str">
        <f t="shared" si="95"/>
        <v>Nesuderintas</v>
      </c>
      <c r="AM460" s="45" t="s">
        <v>943</v>
      </c>
      <c r="AN460" s="46">
        <f t="shared" si="96"/>
        <v>0</v>
      </c>
      <c r="AO460" s="47"/>
      <c r="AP460" s="47"/>
      <c r="AQ460" s="48">
        <f t="shared" si="84"/>
        <v>2020</v>
      </c>
      <c r="AR460" s="47"/>
      <c r="AS460" s="47"/>
      <c r="AT460" s="47"/>
    </row>
    <row r="461" spans="1:46" ht="15" customHeight="1" x14ac:dyDescent="0.25">
      <c r="A461" s="10"/>
      <c r="B461" s="26">
        <v>471</v>
      </c>
      <c r="C461" s="72" t="s">
        <v>925</v>
      </c>
      <c r="D461" s="69" t="s">
        <v>926</v>
      </c>
      <c r="E461" s="56" t="s">
        <v>512</v>
      </c>
      <c r="F461" s="72" t="s">
        <v>513</v>
      </c>
      <c r="G461" s="74">
        <v>44041</v>
      </c>
      <c r="H461" s="62"/>
      <c r="I461" s="32">
        <v>180</v>
      </c>
      <c r="J461" s="32"/>
      <c r="K461" s="32"/>
      <c r="L461" s="32"/>
      <c r="M461" s="61">
        <v>180</v>
      </c>
      <c r="N461" s="34">
        <v>0</v>
      </c>
      <c r="O461" s="35" t="s">
        <v>942</v>
      </c>
      <c r="P461" s="36">
        <v>43250</v>
      </c>
      <c r="Q461" s="37" t="s">
        <v>773</v>
      </c>
      <c r="R461" s="36">
        <v>43250</v>
      </c>
      <c r="S461" s="37" t="s">
        <v>773</v>
      </c>
      <c r="T461" s="70"/>
      <c r="U461" s="70" t="s">
        <v>776</v>
      </c>
      <c r="V461" s="40">
        <v>6</v>
      </c>
      <c r="W461" s="41">
        <f t="shared" si="86"/>
        <v>72</v>
      </c>
      <c r="X461" s="41">
        <v>0</v>
      </c>
      <c r="Y461" s="41">
        <f t="shared" si="88"/>
        <v>0</v>
      </c>
      <c r="Z461" s="41">
        <f t="shared" si="89"/>
        <v>0</v>
      </c>
      <c r="AA461" s="41">
        <f t="shared" si="90"/>
        <v>72</v>
      </c>
      <c r="AB461" s="42">
        <f t="shared" si="91"/>
        <v>0</v>
      </c>
      <c r="AC461" s="42">
        <v>0</v>
      </c>
      <c r="AD461" s="43">
        <v>0</v>
      </c>
      <c r="AE461" s="42">
        <f t="shared" si="92"/>
        <v>0</v>
      </c>
      <c r="AF461" s="44">
        <v>0</v>
      </c>
      <c r="AG461" s="41">
        <v>5</v>
      </c>
      <c r="AH461" s="44">
        <v>12.5</v>
      </c>
      <c r="AI461" s="44">
        <f t="shared" si="93"/>
        <v>12.5</v>
      </c>
      <c r="AJ461" s="44">
        <f t="shared" si="94"/>
        <v>12.5</v>
      </c>
      <c r="AK461" s="44">
        <f t="shared" si="87"/>
        <v>167.5</v>
      </c>
      <c r="AL461" s="41" t="str">
        <f t="shared" si="95"/>
        <v/>
      </c>
      <c r="AM461" s="45" t="s">
        <v>944</v>
      </c>
      <c r="AN461" s="46">
        <f t="shared" si="96"/>
        <v>0</v>
      </c>
      <c r="AO461" s="47"/>
      <c r="AP461" s="47"/>
      <c r="AQ461" s="48">
        <f t="shared" si="84"/>
        <v>2020</v>
      </c>
      <c r="AR461" s="47"/>
      <c r="AS461" s="47"/>
      <c r="AT461" s="47"/>
    </row>
    <row r="462" spans="1:46" ht="15" customHeight="1" x14ac:dyDescent="0.25">
      <c r="A462" s="10"/>
      <c r="B462" s="26">
        <v>472</v>
      </c>
      <c r="C462" s="72" t="s">
        <v>916</v>
      </c>
      <c r="D462" s="80" t="s">
        <v>927</v>
      </c>
      <c r="E462" s="56" t="s">
        <v>93</v>
      </c>
      <c r="F462" s="72" t="s">
        <v>73</v>
      </c>
      <c r="G462" s="62">
        <v>44196</v>
      </c>
      <c r="H462" s="62"/>
      <c r="I462" s="32">
        <v>61388</v>
      </c>
      <c r="J462" s="32"/>
      <c r="K462" s="32"/>
      <c r="L462" s="32"/>
      <c r="M462" s="61">
        <v>61388</v>
      </c>
      <c r="N462" s="34">
        <v>0</v>
      </c>
      <c r="O462" s="35" t="s">
        <v>943</v>
      </c>
      <c r="P462" s="36"/>
      <c r="Q462" s="37"/>
      <c r="R462" s="38"/>
      <c r="S462" s="39"/>
      <c r="T462" s="39"/>
      <c r="U462" s="39"/>
      <c r="V462" s="40">
        <v>50</v>
      </c>
      <c r="W462" s="41">
        <f t="shared" si="86"/>
        <v>600</v>
      </c>
      <c r="X462" s="41">
        <v>0</v>
      </c>
      <c r="Y462" s="41">
        <f t="shared" si="88"/>
        <v>0</v>
      </c>
      <c r="Z462" s="41">
        <f t="shared" si="89"/>
        <v>0</v>
      </c>
      <c r="AA462" s="41">
        <f t="shared" si="90"/>
        <v>600</v>
      </c>
      <c r="AB462" s="42">
        <f t="shared" si="91"/>
        <v>0</v>
      </c>
      <c r="AC462" s="42">
        <v>0</v>
      </c>
      <c r="AD462" s="43">
        <v>0</v>
      </c>
      <c r="AE462" s="42">
        <f t="shared" si="92"/>
        <v>0</v>
      </c>
      <c r="AF462" s="44">
        <v>0</v>
      </c>
      <c r="AG462" s="41">
        <v>0</v>
      </c>
      <c r="AH462" s="44">
        <v>0</v>
      </c>
      <c r="AI462" s="44">
        <f t="shared" si="93"/>
        <v>0</v>
      </c>
      <c r="AJ462" s="44">
        <f t="shared" si="94"/>
        <v>0</v>
      </c>
      <c r="AK462" s="44">
        <f t="shared" si="87"/>
        <v>61388</v>
      </c>
      <c r="AL462" s="41" t="str">
        <f t="shared" si="95"/>
        <v>Nesuderintas</v>
      </c>
      <c r="AM462" s="45" t="s">
        <v>943</v>
      </c>
      <c r="AN462" s="46">
        <f t="shared" si="96"/>
        <v>0</v>
      </c>
      <c r="AO462" s="47"/>
      <c r="AP462" s="47"/>
      <c r="AQ462" s="48">
        <f t="shared" si="84"/>
        <v>2020</v>
      </c>
      <c r="AR462" s="47"/>
      <c r="AS462" s="47"/>
      <c r="AT462" s="47"/>
    </row>
    <row r="463" spans="1:46" ht="15" customHeight="1" x14ac:dyDescent="0.25">
      <c r="A463" s="10"/>
      <c r="B463" s="26">
        <v>473</v>
      </c>
      <c r="C463" s="72" t="s">
        <v>85</v>
      </c>
      <c r="D463" s="80" t="s">
        <v>928</v>
      </c>
      <c r="E463" s="56" t="s">
        <v>81</v>
      </c>
      <c r="F463" s="72" t="s">
        <v>73</v>
      </c>
      <c r="G463" s="62">
        <v>44196</v>
      </c>
      <c r="H463" s="62"/>
      <c r="I463" s="32">
        <v>4150.6499999999996</v>
      </c>
      <c r="J463" s="32"/>
      <c r="K463" s="32"/>
      <c r="L463" s="32"/>
      <c r="M463" s="61">
        <v>4150.6499999999996</v>
      </c>
      <c r="N463" s="34">
        <v>0</v>
      </c>
      <c r="O463" s="35" t="s">
        <v>943</v>
      </c>
      <c r="P463" s="36"/>
      <c r="Q463" s="37"/>
      <c r="R463" s="38"/>
      <c r="S463" s="39"/>
      <c r="T463" s="39"/>
      <c r="U463" s="39"/>
      <c r="V463" s="75">
        <f>+W463/12</f>
        <v>41.666666666666664</v>
      </c>
      <c r="W463" s="76">
        <f>+AT463</f>
        <v>500</v>
      </c>
      <c r="X463" s="41">
        <v>0</v>
      </c>
      <c r="Y463" s="41">
        <f t="shared" si="88"/>
        <v>0</v>
      </c>
      <c r="Z463" s="41">
        <f t="shared" si="89"/>
        <v>0</v>
      </c>
      <c r="AA463" s="41">
        <f t="shared" si="90"/>
        <v>500</v>
      </c>
      <c r="AB463" s="42">
        <f t="shared" si="91"/>
        <v>0</v>
      </c>
      <c r="AC463" s="42">
        <v>0</v>
      </c>
      <c r="AD463" s="43">
        <v>0</v>
      </c>
      <c r="AE463" s="42">
        <f t="shared" si="92"/>
        <v>0</v>
      </c>
      <c r="AF463" s="44">
        <v>0</v>
      </c>
      <c r="AG463" s="41">
        <v>0</v>
      </c>
      <c r="AH463" s="44">
        <v>0</v>
      </c>
      <c r="AI463" s="44">
        <f t="shared" si="93"/>
        <v>0</v>
      </c>
      <c r="AJ463" s="44">
        <f t="shared" si="94"/>
        <v>0</v>
      </c>
      <c r="AK463" s="44">
        <f t="shared" si="87"/>
        <v>4150.6499999999996</v>
      </c>
      <c r="AL463" s="41" t="str">
        <f t="shared" si="95"/>
        <v>Nesuderintas</v>
      </c>
      <c r="AM463" s="45" t="s">
        <v>943</v>
      </c>
      <c r="AN463" s="46">
        <f t="shared" si="96"/>
        <v>0</v>
      </c>
      <c r="AO463" s="47"/>
      <c r="AP463" s="47"/>
      <c r="AQ463" s="48">
        <f t="shared" si="84"/>
        <v>2020</v>
      </c>
      <c r="AR463" s="53">
        <f>+G463</f>
        <v>44196</v>
      </c>
      <c r="AS463" s="54">
        <f>+AS15</f>
        <v>59414</v>
      </c>
      <c r="AT463" s="47">
        <f>DATEDIF(AR463,AS463,"M")</f>
        <v>500</v>
      </c>
    </row>
    <row r="464" spans="1:46" ht="15" customHeight="1" x14ac:dyDescent="0.25">
      <c r="A464" s="10"/>
      <c r="B464" s="26">
        <v>474</v>
      </c>
      <c r="C464" s="72" t="s">
        <v>89</v>
      </c>
      <c r="D464" s="80" t="s">
        <v>929</v>
      </c>
      <c r="E464" s="29" t="s">
        <v>81</v>
      </c>
      <c r="F464" s="27" t="s">
        <v>73</v>
      </c>
      <c r="G464" s="62">
        <v>44196</v>
      </c>
      <c r="H464" s="62"/>
      <c r="I464" s="32">
        <v>1820</v>
      </c>
      <c r="J464" s="32"/>
      <c r="K464" s="32"/>
      <c r="L464" s="32"/>
      <c r="M464" s="61">
        <v>1820</v>
      </c>
      <c r="N464" s="34">
        <v>0</v>
      </c>
      <c r="O464" s="35" t="s">
        <v>943</v>
      </c>
      <c r="P464" s="36"/>
      <c r="Q464" s="37"/>
      <c r="R464" s="38"/>
      <c r="S464" s="39"/>
      <c r="T464" s="39"/>
      <c r="U464" s="39"/>
      <c r="V464" s="75">
        <f>+W464/12</f>
        <v>41.666666666666664</v>
      </c>
      <c r="W464" s="76">
        <f>+AT464</f>
        <v>500</v>
      </c>
      <c r="X464" s="41">
        <v>0</v>
      </c>
      <c r="Y464" s="41">
        <f t="shared" si="88"/>
        <v>0</v>
      </c>
      <c r="Z464" s="41">
        <f t="shared" si="89"/>
        <v>0</v>
      </c>
      <c r="AA464" s="41">
        <f t="shared" si="90"/>
        <v>500</v>
      </c>
      <c r="AB464" s="42">
        <f t="shared" si="91"/>
        <v>0</v>
      </c>
      <c r="AC464" s="42">
        <v>0</v>
      </c>
      <c r="AD464" s="43">
        <v>0</v>
      </c>
      <c r="AE464" s="42">
        <f t="shared" si="92"/>
        <v>0</v>
      </c>
      <c r="AF464" s="44">
        <v>0</v>
      </c>
      <c r="AG464" s="41">
        <v>0</v>
      </c>
      <c r="AH464" s="44">
        <v>0</v>
      </c>
      <c r="AI464" s="44">
        <f t="shared" si="93"/>
        <v>0</v>
      </c>
      <c r="AJ464" s="44">
        <f t="shared" si="94"/>
        <v>0</v>
      </c>
      <c r="AK464" s="44">
        <f t="shared" si="87"/>
        <v>1820</v>
      </c>
      <c r="AL464" s="41" t="str">
        <f t="shared" si="95"/>
        <v>Nesuderintas</v>
      </c>
      <c r="AM464" s="45" t="s">
        <v>943</v>
      </c>
      <c r="AN464" s="46">
        <f t="shared" si="96"/>
        <v>0</v>
      </c>
      <c r="AO464" s="47"/>
      <c r="AP464" s="47"/>
      <c r="AQ464" s="48">
        <f t="shared" si="84"/>
        <v>2020</v>
      </c>
      <c r="AR464" s="53">
        <f>+G464</f>
        <v>44196</v>
      </c>
      <c r="AS464" s="54">
        <f>+AS17</f>
        <v>59414</v>
      </c>
      <c r="AT464" s="47">
        <f>DATEDIF(AR464,AS464,"M")</f>
        <v>500</v>
      </c>
    </row>
    <row r="465" spans="1:46" ht="15" customHeight="1" x14ac:dyDescent="0.25">
      <c r="A465" s="10"/>
      <c r="B465" s="26">
        <v>475</v>
      </c>
      <c r="C465" s="72" t="s">
        <v>238</v>
      </c>
      <c r="D465" s="80" t="s">
        <v>930</v>
      </c>
      <c r="E465" s="56" t="s">
        <v>93</v>
      </c>
      <c r="F465" s="72" t="s">
        <v>73</v>
      </c>
      <c r="G465" s="62">
        <v>44196</v>
      </c>
      <c r="H465" s="62"/>
      <c r="I465" s="32">
        <v>129689.41</v>
      </c>
      <c r="J465" s="32"/>
      <c r="K465" s="32"/>
      <c r="L465" s="32"/>
      <c r="M465" s="61">
        <v>129689.41</v>
      </c>
      <c r="N465" s="34">
        <v>0</v>
      </c>
      <c r="O465" s="35" t="s">
        <v>943</v>
      </c>
      <c r="P465" s="36"/>
      <c r="Q465" s="37"/>
      <c r="R465" s="38"/>
      <c r="S465" s="39"/>
      <c r="T465" s="39"/>
      <c r="U465" s="39"/>
      <c r="V465" s="81">
        <f>+W465/12</f>
        <v>45.25</v>
      </c>
      <c r="W465" s="76">
        <f>+AT465</f>
        <v>543</v>
      </c>
      <c r="X465" s="41">
        <v>0</v>
      </c>
      <c r="Y465" s="41">
        <f t="shared" si="88"/>
        <v>0</v>
      </c>
      <c r="Z465" s="41">
        <f t="shared" si="89"/>
        <v>0</v>
      </c>
      <c r="AA465" s="41">
        <f t="shared" si="90"/>
        <v>543</v>
      </c>
      <c r="AB465" s="42">
        <f t="shared" si="91"/>
        <v>0</v>
      </c>
      <c r="AC465" s="42">
        <v>0</v>
      </c>
      <c r="AD465" s="43">
        <v>0</v>
      </c>
      <c r="AE465" s="42">
        <f t="shared" si="92"/>
        <v>0</v>
      </c>
      <c r="AF465" s="44">
        <v>0</v>
      </c>
      <c r="AG465" s="41">
        <v>0</v>
      </c>
      <c r="AH465" s="44">
        <v>0</v>
      </c>
      <c r="AI465" s="44">
        <f t="shared" si="93"/>
        <v>0</v>
      </c>
      <c r="AJ465" s="44">
        <f t="shared" si="94"/>
        <v>0</v>
      </c>
      <c r="AK465" s="44">
        <f t="shared" si="87"/>
        <v>129689.41</v>
      </c>
      <c r="AL465" s="41" t="str">
        <f t="shared" si="95"/>
        <v>Nesuderintas</v>
      </c>
      <c r="AM465" s="45" t="s">
        <v>943</v>
      </c>
      <c r="AN465" s="46">
        <f t="shared" si="96"/>
        <v>0</v>
      </c>
      <c r="AO465" s="47"/>
      <c r="AP465" s="47"/>
      <c r="AQ465" s="48">
        <f t="shared" si="84"/>
        <v>2020</v>
      </c>
      <c r="AR465" s="53">
        <f>+G465</f>
        <v>44196</v>
      </c>
      <c r="AS465" s="54">
        <f>+AS87</f>
        <v>60726</v>
      </c>
      <c r="AT465" s="47">
        <f>DATEDIF(AR465,AS465,"M")</f>
        <v>543</v>
      </c>
    </row>
    <row r="466" spans="1:46" ht="15" customHeight="1" x14ac:dyDescent="0.25">
      <c r="A466" s="10"/>
      <c r="B466" s="26">
        <v>476</v>
      </c>
      <c r="C466" s="72" t="s">
        <v>220</v>
      </c>
      <c r="D466" s="80" t="s">
        <v>931</v>
      </c>
      <c r="E466" s="56" t="s">
        <v>81</v>
      </c>
      <c r="F466" s="72" t="s">
        <v>73</v>
      </c>
      <c r="G466" s="62">
        <v>44196</v>
      </c>
      <c r="H466" s="62"/>
      <c r="I466" s="32">
        <v>1071.74</v>
      </c>
      <c r="J466" s="32"/>
      <c r="K466" s="32"/>
      <c r="L466" s="32"/>
      <c r="M466" s="61">
        <v>1071.74</v>
      </c>
      <c r="N466" s="34">
        <v>0</v>
      </c>
      <c r="O466" s="35" t="s">
        <v>943</v>
      </c>
      <c r="P466" s="36"/>
      <c r="Q466" s="37"/>
      <c r="R466" s="38"/>
      <c r="S466" s="39"/>
      <c r="T466" s="39"/>
      <c r="U466" s="39"/>
      <c r="V466" s="82">
        <f>+W466/12</f>
        <v>43.916666666666664</v>
      </c>
      <c r="W466" s="76">
        <f>+AT466</f>
        <v>527</v>
      </c>
      <c r="X466" s="41">
        <v>0</v>
      </c>
      <c r="Y466" s="41">
        <f t="shared" si="88"/>
        <v>0</v>
      </c>
      <c r="Z466" s="41">
        <f t="shared" si="89"/>
        <v>0</v>
      </c>
      <c r="AA466" s="41">
        <f t="shared" si="90"/>
        <v>527</v>
      </c>
      <c r="AB466" s="42">
        <f t="shared" si="91"/>
        <v>0</v>
      </c>
      <c r="AC466" s="42">
        <v>0</v>
      </c>
      <c r="AD466" s="43">
        <v>0</v>
      </c>
      <c r="AE466" s="42">
        <f t="shared" si="92"/>
        <v>0</v>
      </c>
      <c r="AF466" s="44">
        <v>0</v>
      </c>
      <c r="AG466" s="41">
        <v>0</v>
      </c>
      <c r="AH466" s="44">
        <v>0</v>
      </c>
      <c r="AI466" s="44">
        <f t="shared" si="93"/>
        <v>0</v>
      </c>
      <c r="AJ466" s="44">
        <f t="shared" si="94"/>
        <v>0</v>
      </c>
      <c r="AK466" s="44">
        <f t="shared" si="87"/>
        <v>1071.74</v>
      </c>
      <c r="AL466" s="41" t="str">
        <f t="shared" si="95"/>
        <v>Nesuderintas</v>
      </c>
      <c r="AM466" s="45" t="s">
        <v>943</v>
      </c>
      <c r="AN466" s="46">
        <f t="shared" si="96"/>
        <v>0</v>
      </c>
      <c r="AO466" s="47"/>
      <c r="AP466" s="47"/>
      <c r="AQ466" s="48">
        <f t="shared" si="84"/>
        <v>2020</v>
      </c>
      <c r="AR466" s="53">
        <f>+G466</f>
        <v>44196</v>
      </c>
      <c r="AS466" s="54">
        <f>+AS78</f>
        <v>60238</v>
      </c>
      <c r="AT466" s="47">
        <f>DATEDIF(AR466,AS466,"M")</f>
        <v>527</v>
      </c>
    </row>
    <row r="467" spans="1:46" ht="15" customHeight="1" x14ac:dyDescent="0.25">
      <c r="A467" s="10" t="s">
        <v>932</v>
      </c>
      <c r="B467" s="10" t="s">
        <v>932</v>
      </c>
      <c r="C467" s="10" t="s">
        <v>932</v>
      </c>
      <c r="D467" s="10" t="s">
        <v>932</v>
      </c>
      <c r="E467" s="10" t="s">
        <v>932</v>
      </c>
      <c r="F467" s="10" t="s">
        <v>932</v>
      </c>
      <c r="G467" s="10" t="s">
        <v>932</v>
      </c>
      <c r="H467" s="10" t="s">
        <v>932</v>
      </c>
      <c r="I467" s="10" t="s">
        <v>932</v>
      </c>
      <c r="J467" s="10" t="s">
        <v>932</v>
      </c>
      <c r="K467" s="10" t="s">
        <v>932</v>
      </c>
      <c r="L467" s="10" t="s">
        <v>932</v>
      </c>
      <c r="M467" s="10" t="s">
        <v>932</v>
      </c>
      <c r="N467" s="10" t="s">
        <v>932</v>
      </c>
      <c r="O467" s="10" t="s">
        <v>932</v>
      </c>
      <c r="P467" s="10" t="s">
        <v>932</v>
      </c>
      <c r="Q467" s="10" t="s">
        <v>932</v>
      </c>
      <c r="R467" s="10" t="s">
        <v>932</v>
      </c>
      <c r="S467" s="10" t="s">
        <v>932</v>
      </c>
      <c r="T467" s="10" t="s">
        <v>932</v>
      </c>
      <c r="U467" s="10" t="s">
        <v>932</v>
      </c>
      <c r="V467" s="10" t="s">
        <v>932</v>
      </c>
      <c r="W467" s="10" t="s">
        <v>932</v>
      </c>
      <c r="X467" s="10" t="s">
        <v>932</v>
      </c>
      <c r="Y467" s="10" t="s">
        <v>932</v>
      </c>
      <c r="Z467" s="10" t="s">
        <v>932</v>
      </c>
      <c r="AA467" s="10" t="s">
        <v>932</v>
      </c>
      <c r="AB467" s="10" t="s">
        <v>932</v>
      </c>
      <c r="AC467" s="10" t="s">
        <v>932</v>
      </c>
      <c r="AD467" s="10" t="s">
        <v>932</v>
      </c>
      <c r="AE467" s="10" t="s">
        <v>932</v>
      </c>
      <c r="AF467" s="10" t="s">
        <v>932</v>
      </c>
      <c r="AG467" s="10" t="s">
        <v>932</v>
      </c>
      <c r="AH467" s="10" t="s">
        <v>932</v>
      </c>
      <c r="AI467" s="10" t="s">
        <v>932</v>
      </c>
      <c r="AJ467" s="10" t="s">
        <v>932</v>
      </c>
      <c r="AK467" s="10" t="s">
        <v>932</v>
      </c>
      <c r="AL467" s="10" t="s">
        <v>932</v>
      </c>
      <c r="AM467" s="10" t="s">
        <v>932</v>
      </c>
      <c r="AN467" s="10" t="s">
        <v>932</v>
      </c>
      <c r="AO467" s="10" t="s">
        <v>932</v>
      </c>
      <c r="AP467" s="10" t="s">
        <v>932</v>
      </c>
      <c r="AQ467" s="10" t="s">
        <v>932</v>
      </c>
      <c r="AR467" s="10" t="s">
        <v>932</v>
      </c>
      <c r="AS467" s="10" t="s">
        <v>932</v>
      </c>
      <c r="AT467" s="10" t="s">
        <v>932</v>
      </c>
    </row>
    <row r="468" spans="1:46" x14ac:dyDescent="0.25">
      <c r="A468" s="83"/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4"/>
      <c r="AO468" s="83"/>
      <c r="AP468" s="83"/>
      <c r="AQ468" s="83"/>
      <c r="AR468" s="83"/>
      <c r="AS468" s="83"/>
      <c r="AT468" s="83"/>
    </row>
    <row r="469" spans="1:46" x14ac:dyDescent="0.25">
      <c r="A469" s="10"/>
      <c r="B469" s="10"/>
      <c r="C469" s="10"/>
      <c r="D469" s="10"/>
      <c r="E469" s="10"/>
      <c r="F469" s="10"/>
      <c r="G469" s="10"/>
      <c r="H469" s="85" t="s">
        <v>933</v>
      </c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47"/>
      <c r="AN469" s="19"/>
      <c r="AO469" s="47"/>
      <c r="AP469" s="47"/>
      <c r="AQ469" s="47"/>
      <c r="AR469" s="47"/>
      <c r="AS469" s="47"/>
      <c r="AT469" s="47"/>
    </row>
    <row r="470" spans="1:46" x14ac:dyDescent="0.25">
      <c r="A470" s="10"/>
      <c r="B470" s="86"/>
      <c r="C470" s="87"/>
      <c r="D470" s="10"/>
      <c r="E470" s="10"/>
      <c r="F470" s="10"/>
      <c r="G470" s="10"/>
      <c r="H470" s="88"/>
      <c r="I470" s="10" t="s">
        <v>934</v>
      </c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47"/>
      <c r="AN470" s="19"/>
      <c r="AO470" s="47"/>
      <c r="AP470" s="47"/>
      <c r="AQ470" s="47"/>
      <c r="AR470" s="47"/>
      <c r="AS470" s="47"/>
      <c r="AT470" s="47"/>
    </row>
    <row r="471" spans="1:46" x14ac:dyDescent="0.25">
      <c r="A471" s="10"/>
      <c r="B471" s="86"/>
      <c r="C471" s="87"/>
      <c r="D471" s="89"/>
      <c r="E471" s="10"/>
      <c r="F471" s="10"/>
      <c r="G471" s="10"/>
      <c r="H471" s="90"/>
      <c r="I471" s="10" t="s">
        <v>935</v>
      </c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47"/>
      <c r="AN471" s="19"/>
      <c r="AO471" s="47"/>
      <c r="AP471" s="47"/>
      <c r="AQ471" s="47"/>
      <c r="AR471" s="47"/>
      <c r="AS471" s="47"/>
      <c r="AT471" s="47"/>
    </row>
    <row r="472" spans="1:46" x14ac:dyDescent="0.25">
      <c r="A472" s="10"/>
      <c r="B472" s="10"/>
      <c r="C472" s="10"/>
      <c r="D472" s="10"/>
      <c r="E472" s="10"/>
      <c r="F472" s="10"/>
      <c r="G472" s="10"/>
      <c r="H472" s="91"/>
      <c r="I472" s="10" t="s">
        <v>936</v>
      </c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47"/>
      <c r="AS472" s="47"/>
      <c r="AT472" s="47"/>
    </row>
    <row r="473" spans="1:46" x14ac:dyDescent="0.25">
      <c r="A473" s="10"/>
      <c r="B473" s="10"/>
      <c r="C473" s="10"/>
      <c r="D473" s="10"/>
      <c r="E473" s="10"/>
      <c r="F473" s="10"/>
      <c r="G473" s="10"/>
      <c r="H473" s="92"/>
      <c r="I473" s="10" t="s">
        <v>937</v>
      </c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47"/>
      <c r="AS473" s="47"/>
      <c r="AT473" s="47"/>
    </row>
    <row r="474" spans="1:46" x14ac:dyDescent="0.25">
      <c r="A474" s="10"/>
      <c r="B474" s="10"/>
      <c r="C474" s="10"/>
      <c r="D474" s="10"/>
      <c r="E474" s="10"/>
      <c r="F474" s="10"/>
      <c r="G474" s="10"/>
      <c r="H474" s="93"/>
      <c r="I474" s="10" t="s">
        <v>938</v>
      </c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47"/>
      <c r="AS474" s="47"/>
      <c r="AT474" s="47"/>
    </row>
    <row r="475" spans="1:46" x14ac:dyDescent="0.25">
      <c r="A475" s="10"/>
      <c r="B475" s="10"/>
      <c r="C475" s="10"/>
      <c r="D475" s="10"/>
      <c r="E475" s="10"/>
      <c r="F475" s="10"/>
      <c r="G475" s="10"/>
      <c r="H475" s="94"/>
      <c r="I475" s="10" t="s">
        <v>939</v>
      </c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47"/>
      <c r="AS475" s="47"/>
      <c r="AT475" s="47"/>
    </row>
    <row r="476" spans="1:46" x14ac:dyDescent="0.25">
      <c r="A476" s="10"/>
      <c r="B476" s="10"/>
      <c r="C476" s="10"/>
      <c r="D476" s="10"/>
      <c r="E476" s="10"/>
      <c r="F476" s="10"/>
      <c r="G476" s="10"/>
      <c r="H476" s="95"/>
      <c r="I476" s="10" t="s">
        <v>940</v>
      </c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47"/>
      <c r="AS476" s="47"/>
      <c r="AT476" s="47"/>
    </row>
    <row r="477" spans="1:46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47"/>
      <c r="AS477" s="47"/>
      <c r="AT477" s="47"/>
    </row>
  </sheetData>
  <autoFilter ref="A3:AT3" xr:uid="{95FDB67A-78F2-4AD4-96E5-C33959E87CB1}"/>
  <mergeCells count="6">
    <mergeCell ref="I2:M2"/>
    <mergeCell ref="O2:U2"/>
    <mergeCell ref="V2:X2"/>
    <mergeCell ref="Y2:AF2"/>
    <mergeCell ref="AG2:AH2"/>
    <mergeCell ref="AI2:AM2"/>
  </mergeCells>
  <conditionalFormatting sqref="D4:D360">
    <cfRule type="duplicateValues" dxfId="7" priority="6"/>
  </conditionalFormatting>
  <conditionalFormatting sqref="D4:D443">
    <cfRule type="duplicateValues" dxfId="6" priority="7"/>
  </conditionalFormatting>
  <conditionalFormatting sqref="D462">
    <cfRule type="duplicateValues" dxfId="5" priority="1"/>
  </conditionalFormatting>
  <conditionalFormatting sqref="D441:D461 D463:D466">
    <cfRule type="duplicateValues" dxfId="0" priority="8"/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EB76BF7-1608-40BB-AD43-3C7928E1FD46}">
          <x14:formula1>
            <xm:f>'[VLZKU_RAS_VAN_modelis_2020.xlsm]6.Grup_T'!#REF!</xm:f>
          </x14:formula1>
          <xm:sqref>E4:E466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RAS_T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Vilnius economics</dc:creator>
  <cp:lastModifiedBy>Vilnius economics</cp:lastModifiedBy>
  <dcterms:created xsi:type="dcterms:W3CDTF">2021-05-25T09:46:24Z</dcterms:created>
  <dcterms:modified xsi:type="dcterms:W3CDTF">2021-05-25T09:48:19Z</dcterms:modified>
</cp:coreProperties>
</file>