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4060DBB0-924C-4E70-88E2-FA41A2BEE7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-03" sheetId="4" r:id="rId1"/>
    <sheet name="Sheet1" sheetId="5" r:id="rId2"/>
  </sheets>
  <calcPr calcId="191029"/>
</workbook>
</file>

<file path=xl/calcChain.xml><?xml version="1.0" encoding="utf-8"?>
<calcChain xmlns="http://schemas.openxmlformats.org/spreadsheetml/2006/main">
  <c r="E47" i="4" l="1"/>
  <c r="E39" i="4" l="1"/>
  <c r="E35" i="4"/>
  <c r="E51" i="4"/>
  <c r="E43" i="4"/>
  <c r="E29" i="4" l="1"/>
  <c r="E27" i="4" s="1"/>
  <c r="E58" i="4" l="1"/>
  <c r="E55" i="4" s="1"/>
  <c r="E66" i="4" l="1"/>
  <c r="E62" i="4"/>
  <c r="E70" i="4" l="1"/>
  <c r="E64" i="4"/>
  <c r="E76" i="4" s="1"/>
  <c r="E78" i="4" s="1"/>
  <c r="E79" i="4" l="1"/>
</calcChain>
</file>

<file path=xl/sharedStrings.xml><?xml version="1.0" encoding="utf-8"?>
<sst xmlns="http://schemas.openxmlformats.org/spreadsheetml/2006/main" count="267" uniqueCount="183">
  <si>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</si>
  <si>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</si>
  <si>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</si>
  <si>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</si>
  <si>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</si>
  <si>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</si>
  <si>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</si>
  <si>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</si>
  <si>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</si>
  <si>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</si>
  <si>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</si>
  <si>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</si>
  <si>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</si>
  <si>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</si>
  <si>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</si>
  <si>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</si>
  <si>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</si>
  <si>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</si>
  <si>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</si>
  <si>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</si>
  <si>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</si>
  <si>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</si>
  <si>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</si>
  <si>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</si>
  <si>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</si>
  <si>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</si>
  <si>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</si>
  <si>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</si>
  <si>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</si>
  <si>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</si>
  <si>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</si>
  <si>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</si>
  <si>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</si>
  <si>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</si>
  <si>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</si>
  <si>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</si>
  <si>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</si>
  <si>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</si>
  <si>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</si>
  <si>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</si>
  <si>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</si>
  <si>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</si>
  <si>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</si>
  <si>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</si>
  <si>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</si>
  <si>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</si>
  <si>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</si>
  <si>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</si>
  <si>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</si>
  <si>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</si>
  <si>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</si>
  <si>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</si>
  <si>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</si>
  <si>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</si>
  <si>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</si>
  <si>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</si>
  <si>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</si>
  <si>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</si>
  <si>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</si>
  <si>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</si>
  <si>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</si>
  <si>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</si>
  <si>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</si>
  <si>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</si>
  <si>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</si>
  <si>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</si>
  <si>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</si>
  <si>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</si>
  <si>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</si>
  <si>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</si>
  <si>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</si>
  <si>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</si>
  <si>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</si>
  <si>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</si>
  <si>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</si>
  <si>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</si>
  <si>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</si>
  <si>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</si>
  <si>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</si>
  <si>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</si>
  <si>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</si>
  <si>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</si>
  <si>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</si>
  <si>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</si>
  <si>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</si>
  <si>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</si>
  <si>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</si>
  <si>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</si>
  <si>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</si>
  <si>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</si>
  <si>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</si>
  <si>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</si>
  <si>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</si>
  <si>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</si>
  <si>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</si>
  <si>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</si>
  <si>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</si>
  <si>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</si>
  <si>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</si>
  <si>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</si>
  <si>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</si>
  <si>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</si>
  <si>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</si>
  <si>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</si>
  <si>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</si>
  <si>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</si>
  <si>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</si>
  <si>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</si>
  <si>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</si>
  <si>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</si>
  <si>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</si>
  <si>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</si>
  <si>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</si>
  <si>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</si>
  <si>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</si>
  <si>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</si>
  <si>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</si>
  <si>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</si>
  <si>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</si>
  <si>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</si>
  <si>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</si>
  <si>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</si>
  <si>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</si>
  <si>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</si>
  <si>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</si>
  <si>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</si>
  <si>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</si>
  <si>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</si>
  <si>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</si>
  <si>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</si>
  <si>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</si>
  <si>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</si>
  <si>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</si>
  <si>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</si>
  <si>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</si>
  <si>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</si>
  <si>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</si>
  <si>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</si>
  <si>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</si>
  <si>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</si>
  <si>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</si>
  <si>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</si>
  <si>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</si>
  <si>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</si>
  <si>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</si>
  <si>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</si>
  <si>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</si>
  <si>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</si>
  <si>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</si>
  <si>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</si>
  <si>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</si>
  <si>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</si>
  <si>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</si>
  <si>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</si>
  <si>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</si>
  <si>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</si>
  <si>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</si>
  <si>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</si>
  <si>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</si>
  <si>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</si>
  <si>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</si>
  <si>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</si>
  <si>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</si>
  <si>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</si>
  <si>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</si>
  <si>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</si>
  <si>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</si>
  <si>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</si>
  <si>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</si>
  <si>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</si>
  <si>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</si>
  <si>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</si>
  <si>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</si>
  <si>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</si>
  <si>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</si>
  <si>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</si>
  <si>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</si>
  <si>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transportavimo kaina ( prie žaliavos, kartu),  akcizas 3,77</t>
  </si>
  <si>
    <t xml:space="preserve">supjovimo, skaldymo, sukrovimo kaina   </t>
  </si>
  <si>
    <t>Valstybinei energetikos reguliavimo tarybai</t>
  </si>
  <si>
    <t>Verkių g. 25C-1, Vilnius, LT-08223, info@vert.lt</t>
  </si>
  <si>
    <t xml:space="preserve">                    ŠILUMOS KAINOS SKAIČIAVIMAS  2021 METŲ LIEPOS MĖNESIUI  </t>
  </si>
  <si>
    <t xml:space="preserve"> 2021-06-23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</si>
</sst>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2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165" fontId="3" fillId="2" borderId="1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1"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1"/>
  <sheetViews>
    <sheetView tabSelected="1" zoomScaleNormal="100" workbookViewId="0">
      <selection activeCell="C16" sqref="C16"/>
    </sheetView>
  </sheetViews>
  <sheetFormatPr defaultColWidth="9.109375" defaultRowHeight="13.8" x14ac:dyDescent="0.25"/>
  <cols>
    <col min="1" max="1" width="8.6640625" style="20" customWidth="1"/>
    <col min="2" max="2" width="53.33203125" style="20" customWidth="1"/>
    <col min="3" max="3" width="31.88671875" style="20" customWidth="1"/>
    <col min="4" max="4" width="32.33203125" style="20" customWidth="1"/>
    <col min="5" max="5" width="26.33203125" style="20" customWidth="1"/>
    <col min="6" max="16384" width="9.109375" style="20"/>
  </cols>
  <sheetData>
    <row r="1" spans="1:5" x14ac:dyDescent="0.25">
      <c r="A1" s="7"/>
      <c r="B1" s="7"/>
      <c r="C1" s="7"/>
      <c r="D1" s="57" t="s">
        <v>14</v>
      </c>
      <c r="E1" s="57"/>
    </row>
    <row r="2" spans="1:5" x14ac:dyDescent="0.25">
      <c r="A2" s="7"/>
      <c r="B2" s="7"/>
      <c r="C2" s="7"/>
      <c r="D2" s="57" t="s">
        <v>128</v>
      </c>
      <c r="E2" s="57"/>
    </row>
    <row r="3" spans="1:5" x14ac:dyDescent="0.25">
      <c r="A3" s="7"/>
      <c r="B3" s="7"/>
      <c r="C3" s="7"/>
      <c r="D3" s="58" t="s">
        <v>114</v>
      </c>
      <c r="E3" s="58"/>
    </row>
    <row r="4" spans="1:5" x14ac:dyDescent="0.25">
      <c r="A4" s="7"/>
      <c r="B4" s="7"/>
      <c r="C4" s="7"/>
      <c r="D4" s="57" t="s">
        <v>15</v>
      </c>
      <c r="E4" s="57"/>
    </row>
    <row r="5" spans="1:5" ht="9.75" customHeight="1" x14ac:dyDescent="0.25">
      <c r="A5" s="7"/>
      <c r="B5" s="7"/>
      <c r="C5" s="7"/>
      <c r="D5" s="7"/>
      <c r="E5" s="7"/>
    </row>
    <row r="6" spans="1:5" ht="15" customHeight="1" x14ac:dyDescent="0.25">
      <c r="A6" s="21"/>
      <c r="B6" s="2" t="s">
        <v>0</v>
      </c>
      <c r="C6" s="22"/>
      <c r="D6" s="3" t="s">
        <v>1</v>
      </c>
      <c r="E6" s="4"/>
    </row>
    <row r="7" spans="1:5" ht="15" customHeight="1" x14ac:dyDescent="0.25">
      <c r="A7" s="21"/>
      <c r="B7" s="2" t="s">
        <v>2</v>
      </c>
      <c r="C7" s="23" t="s">
        <v>3</v>
      </c>
      <c r="D7" s="3" t="s">
        <v>4</v>
      </c>
      <c r="E7" s="5" t="s">
        <v>145</v>
      </c>
    </row>
    <row r="8" spans="1:5" ht="15" customHeight="1" x14ac:dyDescent="0.25">
      <c r="A8" s="21"/>
      <c r="B8" s="6" t="s">
        <v>5</v>
      </c>
      <c r="C8" s="24">
        <v>168967899</v>
      </c>
      <c r="D8" s="3" t="s">
        <v>6</v>
      </c>
      <c r="E8" s="5" t="s">
        <v>148</v>
      </c>
    </row>
    <row r="9" spans="1:5" ht="15" customHeight="1" x14ac:dyDescent="0.25">
      <c r="A9" s="21"/>
      <c r="B9" s="2" t="s">
        <v>7</v>
      </c>
      <c r="C9" s="24" t="s">
        <v>8</v>
      </c>
      <c r="D9" s="3" t="s">
        <v>9</v>
      </c>
      <c r="E9" s="5">
        <v>867013837</v>
      </c>
    </row>
    <row r="10" spans="1:5" ht="15" customHeight="1" x14ac:dyDescent="0.25">
      <c r="A10" s="21"/>
      <c r="B10" s="2" t="s">
        <v>9</v>
      </c>
      <c r="C10" s="24">
        <v>37060174000</v>
      </c>
      <c r="D10" s="3" t="s">
        <v>10</v>
      </c>
      <c r="E10" s="5"/>
    </row>
    <row r="11" spans="1:5" ht="28.65" customHeight="1" x14ac:dyDescent="0.25">
      <c r="A11" s="21"/>
      <c r="B11" s="6" t="s">
        <v>10</v>
      </c>
      <c r="C11" s="24"/>
      <c r="D11" s="3" t="s">
        <v>11</v>
      </c>
      <c r="E11" s="25" t="s">
        <v>146</v>
      </c>
    </row>
    <row r="12" spans="1:5" ht="15" customHeight="1" x14ac:dyDescent="0.25">
      <c r="A12" s="21"/>
      <c r="B12" s="2" t="s">
        <v>12</v>
      </c>
      <c r="C12" s="26" t="s">
        <v>129</v>
      </c>
      <c r="D12" s="22"/>
      <c r="E12" s="5"/>
    </row>
    <row r="13" spans="1:5" ht="15" customHeight="1" x14ac:dyDescent="0.25">
      <c r="A13" s="21"/>
      <c r="B13" s="2" t="s">
        <v>11</v>
      </c>
      <c r="C13" s="26" t="s">
        <v>13</v>
      </c>
      <c r="D13" s="22"/>
      <c r="E13" s="5"/>
    </row>
    <row r="14" spans="1:5" x14ac:dyDescent="0.25">
      <c r="A14" s="27"/>
      <c r="B14" s="7"/>
      <c r="C14" s="7"/>
      <c r="D14" s="7"/>
      <c r="E14" s="7"/>
    </row>
    <row r="15" spans="1:5" x14ac:dyDescent="0.25">
      <c r="A15" s="8" t="s">
        <v>113</v>
      </c>
      <c r="B15" s="59" t="s">
        <v>181</v>
      </c>
      <c r="C15" s="59"/>
      <c r="D15" s="59"/>
      <c r="E15" s="59"/>
    </row>
    <row r="16" spans="1:5" x14ac:dyDescent="0.25">
      <c r="A16" s="8"/>
      <c r="B16" s="8"/>
      <c r="C16" s="9" t="s">
        <v>182</v>
      </c>
      <c r="D16" s="8"/>
      <c r="E16" s="7"/>
    </row>
    <row r="17" spans="1:5" x14ac:dyDescent="0.25">
      <c r="A17" s="8"/>
      <c r="B17" s="8"/>
      <c r="C17" s="10" t="s">
        <v>115</v>
      </c>
      <c r="D17" s="8"/>
      <c r="E17" s="7"/>
    </row>
    <row r="18" spans="1:5" x14ac:dyDescent="0.25">
      <c r="A18" s="8"/>
      <c r="B18" s="8"/>
      <c r="C18" s="10"/>
      <c r="D18" s="8"/>
      <c r="E18" s="7"/>
    </row>
    <row r="19" spans="1:5" x14ac:dyDescent="0.25">
      <c r="A19" s="8" t="s">
        <v>179</v>
      </c>
      <c r="B19" s="8"/>
      <c r="C19" s="8"/>
      <c r="D19" s="8"/>
      <c r="E19" s="8"/>
    </row>
    <row r="20" spans="1:5" x14ac:dyDescent="0.25">
      <c r="A20" s="11" t="s">
        <v>180</v>
      </c>
      <c r="B20" s="7"/>
      <c r="C20" s="7"/>
      <c r="D20" s="7"/>
      <c r="E20" s="7"/>
    </row>
    <row r="21" spans="1:5" x14ac:dyDescent="0.25">
      <c r="A21" s="11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ht="14.25" customHeight="1" x14ac:dyDescent="0.25">
      <c r="A23" s="60"/>
      <c r="B23" s="60"/>
      <c r="C23" s="60"/>
      <c r="D23" s="60"/>
      <c r="E23" s="60"/>
    </row>
    <row r="24" spans="1:5" x14ac:dyDescent="0.25">
      <c r="A24" s="29" t="s">
        <v>16</v>
      </c>
      <c r="B24" s="29" t="s">
        <v>2</v>
      </c>
      <c r="C24" s="29" t="s">
        <v>17</v>
      </c>
      <c r="D24" s="29" t="s">
        <v>18</v>
      </c>
      <c r="E24" s="29" t="s">
        <v>19</v>
      </c>
    </row>
    <row r="25" spans="1:5" x14ac:dyDescent="0.25">
      <c r="A25" s="30">
        <v>1</v>
      </c>
      <c r="B25" s="30">
        <v>2</v>
      </c>
      <c r="C25" s="30">
        <v>3</v>
      </c>
      <c r="D25" s="30">
        <v>4</v>
      </c>
      <c r="E25" s="48"/>
    </row>
    <row r="26" spans="1:5" x14ac:dyDescent="0.25">
      <c r="A26" s="29" t="s">
        <v>20</v>
      </c>
      <c r="B26" s="61" t="s">
        <v>21</v>
      </c>
      <c r="C26" s="61"/>
      <c r="D26" s="61"/>
      <c r="E26" s="61"/>
    </row>
    <row r="27" spans="1:5" ht="27.6" x14ac:dyDescent="0.25">
      <c r="A27" s="30" t="s">
        <v>22</v>
      </c>
      <c r="B27" s="31" t="s">
        <v>150</v>
      </c>
      <c r="C27" s="30" t="s">
        <v>23</v>
      </c>
      <c r="D27" s="30" t="s">
        <v>151</v>
      </c>
      <c r="E27" s="50">
        <f>E28+E29</f>
        <v>4.1810287736842104</v>
      </c>
    </row>
    <row r="28" spans="1:5" ht="33.75" customHeight="1" x14ac:dyDescent="0.25">
      <c r="A28" s="30" t="s">
        <v>24</v>
      </c>
      <c r="B28" s="32" t="s">
        <v>152</v>
      </c>
      <c r="C28" s="30" t="s">
        <v>23</v>
      </c>
      <c r="D28" s="30" t="s">
        <v>153</v>
      </c>
      <c r="E28" s="12">
        <v>1.55</v>
      </c>
    </row>
    <row r="29" spans="1:5" ht="39.75" customHeight="1" x14ac:dyDescent="0.25">
      <c r="A29" s="62" t="s">
        <v>25</v>
      </c>
      <c r="B29" s="13" t="s">
        <v>154</v>
      </c>
      <c r="C29" s="30" t="s">
        <v>23</v>
      </c>
      <c r="D29" s="33" t="s">
        <v>155</v>
      </c>
      <c r="E29" s="12">
        <f>0.15+((10384.3*E35)+(406.5*E51)+(267.4*E39)+(200.8*E43)+(106.7*E47))/(19*10000)</f>
        <v>2.6310287736842102</v>
      </c>
    </row>
    <row r="30" spans="1:5" ht="57.6" x14ac:dyDescent="0.25">
      <c r="A30" s="62"/>
      <c r="B30" s="32" t="s">
        <v>156</v>
      </c>
      <c r="C30" s="30" t="s">
        <v>26</v>
      </c>
      <c r="D30" s="18" t="s">
        <v>157</v>
      </c>
      <c r="E30" s="49"/>
    </row>
    <row r="31" spans="1:5" x14ac:dyDescent="0.25">
      <c r="A31" s="30" t="s">
        <v>27</v>
      </c>
      <c r="B31" s="63" t="s">
        <v>28</v>
      </c>
      <c r="C31" s="63"/>
      <c r="D31" s="63"/>
      <c r="E31" s="63"/>
    </row>
    <row r="32" spans="1:5" x14ac:dyDescent="0.25">
      <c r="A32" s="30" t="s">
        <v>29</v>
      </c>
      <c r="B32" s="34" t="s">
        <v>116</v>
      </c>
      <c r="C32" s="64"/>
      <c r="D32" s="64"/>
      <c r="E32" s="64"/>
    </row>
    <row r="33" spans="1:5" ht="16.2" x14ac:dyDescent="0.25">
      <c r="A33" s="30" t="s">
        <v>30</v>
      </c>
      <c r="B33" s="35" t="s">
        <v>31</v>
      </c>
      <c r="C33" s="30" t="s">
        <v>158</v>
      </c>
      <c r="D33" s="30" t="s">
        <v>32</v>
      </c>
      <c r="E33" s="49">
        <v>21.54</v>
      </c>
    </row>
    <row r="34" spans="1:5" ht="16.2" x14ac:dyDescent="0.25">
      <c r="A34" s="30" t="s">
        <v>33</v>
      </c>
      <c r="B34" s="35" t="s">
        <v>34</v>
      </c>
      <c r="C34" s="30" t="s">
        <v>158</v>
      </c>
      <c r="D34" s="30" t="s">
        <v>32</v>
      </c>
      <c r="E34" s="49">
        <v>9.43</v>
      </c>
    </row>
    <row r="35" spans="1:5" ht="16.2" x14ac:dyDescent="0.25">
      <c r="A35" s="30" t="s">
        <v>35</v>
      </c>
      <c r="B35" s="35" t="s">
        <v>36</v>
      </c>
      <c r="C35" s="30" t="s">
        <v>158</v>
      </c>
      <c r="D35" s="30" t="s">
        <v>32</v>
      </c>
      <c r="E35" s="17">
        <f>E33+E34</f>
        <v>30.97</v>
      </c>
    </row>
    <row r="36" spans="1:5" x14ac:dyDescent="0.25">
      <c r="A36" s="30" t="s">
        <v>130</v>
      </c>
      <c r="B36" s="34" t="s">
        <v>147</v>
      </c>
      <c r="C36" s="19"/>
      <c r="D36" s="19"/>
      <c r="E36" s="49"/>
    </row>
    <row r="37" spans="1:5" ht="16.2" x14ac:dyDescent="0.25">
      <c r="A37" s="30" t="s">
        <v>117</v>
      </c>
      <c r="B37" s="35" t="s">
        <v>140</v>
      </c>
      <c r="C37" s="30" t="s">
        <v>158</v>
      </c>
      <c r="D37" s="30" t="s">
        <v>32</v>
      </c>
      <c r="E37" s="12">
        <v>139.13999999999999</v>
      </c>
    </row>
    <row r="38" spans="1:5" ht="16.2" x14ac:dyDescent="0.25">
      <c r="A38" s="30" t="s">
        <v>118</v>
      </c>
      <c r="B38" s="51" t="s">
        <v>178</v>
      </c>
      <c r="C38" s="30" t="s">
        <v>158</v>
      </c>
      <c r="D38" s="30" t="s">
        <v>32</v>
      </c>
      <c r="E38" s="12"/>
    </row>
    <row r="39" spans="1:5" ht="16.2" x14ac:dyDescent="0.25">
      <c r="A39" s="30" t="s">
        <v>119</v>
      </c>
      <c r="B39" s="35" t="s">
        <v>36</v>
      </c>
      <c r="C39" s="30" t="s">
        <v>158</v>
      </c>
      <c r="D39" s="30" t="s">
        <v>32</v>
      </c>
      <c r="E39" s="50">
        <f>E37+E38</f>
        <v>139.13999999999999</v>
      </c>
    </row>
    <row r="40" spans="1:5" x14ac:dyDescent="0.25">
      <c r="A40" s="36" t="s">
        <v>120</v>
      </c>
      <c r="B40" s="37" t="s">
        <v>137</v>
      </c>
      <c r="C40" s="14"/>
      <c r="D40" s="14"/>
      <c r="E40" s="14"/>
    </row>
    <row r="41" spans="1:5" ht="16.2" x14ac:dyDescent="0.25">
      <c r="A41" s="36" t="s">
        <v>121</v>
      </c>
      <c r="B41" s="14" t="s">
        <v>144</v>
      </c>
      <c r="C41" s="36" t="s">
        <v>159</v>
      </c>
      <c r="D41" s="36" t="s">
        <v>32</v>
      </c>
      <c r="E41" s="1">
        <v>243.27</v>
      </c>
    </row>
    <row r="42" spans="1:5" ht="16.2" x14ac:dyDescent="0.25">
      <c r="A42" s="36" t="s">
        <v>122</v>
      </c>
      <c r="B42" s="14" t="s">
        <v>141</v>
      </c>
      <c r="C42" s="36" t="s">
        <v>159</v>
      </c>
      <c r="D42" s="36" t="s">
        <v>32</v>
      </c>
      <c r="E42" s="1">
        <v>0</v>
      </c>
    </row>
    <row r="43" spans="1:5" ht="16.2" x14ac:dyDescent="0.25">
      <c r="A43" s="36" t="s">
        <v>123</v>
      </c>
      <c r="B43" s="14" t="s">
        <v>36</v>
      </c>
      <c r="C43" s="36" t="s">
        <v>159</v>
      </c>
      <c r="D43" s="36" t="s">
        <v>32</v>
      </c>
      <c r="E43" s="15">
        <f>E41+E42</f>
        <v>243.27</v>
      </c>
    </row>
    <row r="44" spans="1:5" x14ac:dyDescent="0.25">
      <c r="A44" s="36" t="s">
        <v>124</v>
      </c>
      <c r="B44" s="37" t="s">
        <v>131</v>
      </c>
      <c r="C44" s="14"/>
      <c r="D44" s="14"/>
      <c r="E44" s="14"/>
    </row>
    <row r="45" spans="1:5" ht="16.2" x14ac:dyDescent="0.25">
      <c r="A45" s="36" t="s">
        <v>125</v>
      </c>
      <c r="B45" s="14" t="s">
        <v>31</v>
      </c>
      <c r="C45" s="36" t="s">
        <v>159</v>
      </c>
      <c r="D45" s="36" t="s">
        <v>32</v>
      </c>
      <c r="E45" s="14">
        <v>122.52</v>
      </c>
    </row>
    <row r="46" spans="1:5" ht="16.2" x14ac:dyDescent="0.25">
      <c r="A46" s="36" t="s">
        <v>126</v>
      </c>
      <c r="B46" s="14" t="s">
        <v>177</v>
      </c>
      <c r="C46" s="36" t="s">
        <v>159</v>
      </c>
      <c r="D46" s="36" t="s">
        <v>32</v>
      </c>
      <c r="E46" s="14">
        <v>0</v>
      </c>
    </row>
    <row r="47" spans="1:5" ht="16.2" x14ac:dyDescent="0.25">
      <c r="A47" s="36" t="s">
        <v>127</v>
      </c>
      <c r="B47" s="14" t="s">
        <v>36</v>
      </c>
      <c r="C47" s="36" t="s">
        <v>159</v>
      </c>
      <c r="D47" s="36" t="s">
        <v>32</v>
      </c>
      <c r="E47" s="15">
        <f>E45+E46</f>
        <v>122.52</v>
      </c>
    </row>
    <row r="48" spans="1:5" x14ac:dyDescent="0.25">
      <c r="A48" s="36" t="s">
        <v>133</v>
      </c>
      <c r="B48" s="37" t="s">
        <v>160</v>
      </c>
      <c r="C48" s="36"/>
      <c r="D48" s="36"/>
      <c r="E48" s="15"/>
    </row>
    <row r="49" spans="1:5" ht="16.2" x14ac:dyDescent="0.25">
      <c r="A49" s="36" t="s">
        <v>134</v>
      </c>
      <c r="B49" s="14" t="s">
        <v>31</v>
      </c>
      <c r="C49" s="36" t="s">
        <v>159</v>
      </c>
      <c r="D49" s="36" t="s">
        <v>32</v>
      </c>
      <c r="E49" s="1">
        <v>124.64</v>
      </c>
    </row>
    <row r="50" spans="1:5" ht="16.2" x14ac:dyDescent="0.25">
      <c r="A50" s="36" t="s">
        <v>135</v>
      </c>
      <c r="B50" s="14" t="s">
        <v>142</v>
      </c>
      <c r="C50" s="36" t="s">
        <v>159</v>
      </c>
      <c r="D50" s="36" t="s">
        <v>32</v>
      </c>
      <c r="E50" s="1">
        <v>0</v>
      </c>
    </row>
    <row r="51" spans="1:5" ht="16.2" x14ac:dyDescent="0.25">
      <c r="A51" s="36" t="s">
        <v>136</v>
      </c>
      <c r="B51" s="14" t="s">
        <v>36</v>
      </c>
      <c r="C51" s="36" t="s">
        <v>159</v>
      </c>
      <c r="D51" s="36" t="s">
        <v>32</v>
      </c>
      <c r="E51" s="15">
        <f>E49+E50</f>
        <v>124.64</v>
      </c>
    </row>
    <row r="52" spans="1:5" x14ac:dyDescent="0.25">
      <c r="A52" s="30" t="s">
        <v>37</v>
      </c>
      <c r="B52" s="35" t="s">
        <v>38</v>
      </c>
      <c r="C52" s="30" t="s">
        <v>23</v>
      </c>
      <c r="D52" s="19"/>
      <c r="E52" s="12"/>
    </row>
    <row r="53" spans="1:5" x14ac:dyDescent="0.25">
      <c r="A53" s="30" t="s">
        <v>39</v>
      </c>
      <c r="B53" s="35" t="s">
        <v>40</v>
      </c>
      <c r="C53" s="19"/>
      <c r="D53" s="19"/>
      <c r="E53" s="49"/>
    </row>
    <row r="54" spans="1:5" x14ac:dyDescent="0.25">
      <c r="A54" s="30" t="s">
        <v>41</v>
      </c>
      <c r="B54" s="35" t="s">
        <v>42</v>
      </c>
      <c r="C54" s="30" t="s">
        <v>23</v>
      </c>
      <c r="D54" s="19"/>
      <c r="E54" s="49"/>
    </row>
    <row r="55" spans="1:5" ht="27.6" x14ac:dyDescent="0.25">
      <c r="A55" s="62" t="s">
        <v>43</v>
      </c>
      <c r="B55" s="31" t="s">
        <v>161</v>
      </c>
      <c r="C55" s="62" t="s">
        <v>23</v>
      </c>
      <c r="D55" s="62" t="s">
        <v>162</v>
      </c>
      <c r="E55" s="65">
        <f>E57+E58</f>
        <v>4.1810287736842104</v>
      </c>
    </row>
    <row r="56" spans="1:5" x14ac:dyDescent="0.25">
      <c r="A56" s="62"/>
      <c r="B56" s="32" t="s">
        <v>44</v>
      </c>
      <c r="C56" s="62"/>
      <c r="D56" s="62"/>
      <c r="E56" s="65"/>
    </row>
    <row r="57" spans="1:5" ht="16.2" x14ac:dyDescent="0.25">
      <c r="A57" s="30" t="s">
        <v>45</v>
      </c>
      <c r="B57" s="35" t="s">
        <v>46</v>
      </c>
      <c r="C57" s="30" t="s">
        <v>23</v>
      </c>
      <c r="D57" s="30" t="s">
        <v>163</v>
      </c>
      <c r="E57" s="49">
        <v>1.55</v>
      </c>
    </row>
    <row r="58" spans="1:5" ht="16.2" x14ac:dyDescent="0.25">
      <c r="A58" s="62" t="s">
        <v>47</v>
      </c>
      <c r="B58" s="35" t="s">
        <v>48</v>
      </c>
      <c r="C58" s="30" t="s">
        <v>23</v>
      </c>
      <c r="D58" s="30" t="s">
        <v>164</v>
      </c>
      <c r="E58" s="12">
        <f>$E$29</f>
        <v>2.6310287736842102</v>
      </c>
    </row>
    <row r="59" spans="1:5" ht="57.6" x14ac:dyDescent="0.25">
      <c r="A59" s="62"/>
      <c r="B59" s="35" t="s">
        <v>48</v>
      </c>
      <c r="C59" s="30" t="s">
        <v>26</v>
      </c>
      <c r="D59" s="18" t="s">
        <v>157</v>
      </c>
      <c r="E59" s="49"/>
    </row>
    <row r="60" spans="1:5" x14ac:dyDescent="0.25">
      <c r="A60" s="30" t="s">
        <v>49</v>
      </c>
      <c r="B60" s="35" t="s">
        <v>50</v>
      </c>
      <c r="C60" s="64"/>
      <c r="D60" s="64"/>
      <c r="E60" s="64"/>
    </row>
    <row r="61" spans="1:5" ht="16.8" x14ac:dyDescent="0.25">
      <c r="A61" s="30" t="s">
        <v>51</v>
      </c>
      <c r="B61" s="35" t="s">
        <v>52</v>
      </c>
      <c r="C61" s="30" t="s">
        <v>53</v>
      </c>
      <c r="D61" s="30" t="s">
        <v>165</v>
      </c>
      <c r="E61" s="49">
        <v>11.3</v>
      </c>
    </row>
    <row r="62" spans="1:5" ht="16.2" x14ac:dyDescent="0.25">
      <c r="A62" s="30" t="s">
        <v>54</v>
      </c>
      <c r="B62" s="35" t="s">
        <v>55</v>
      </c>
      <c r="C62" s="30" t="s">
        <v>23</v>
      </c>
      <c r="D62" s="30" t="s">
        <v>164</v>
      </c>
      <c r="E62" s="12">
        <f>E58</f>
        <v>2.6310287736842102</v>
      </c>
    </row>
    <row r="63" spans="1:5" x14ac:dyDescent="0.25">
      <c r="A63" s="29" t="s">
        <v>56</v>
      </c>
      <c r="B63" s="61" t="s">
        <v>57</v>
      </c>
      <c r="C63" s="61"/>
      <c r="D63" s="61"/>
      <c r="E63" s="61"/>
    </row>
    <row r="64" spans="1:5" ht="27.6" x14ac:dyDescent="0.25">
      <c r="A64" s="30" t="s">
        <v>58</v>
      </c>
      <c r="B64" s="32" t="s">
        <v>166</v>
      </c>
      <c r="C64" s="30" t="s">
        <v>23</v>
      </c>
      <c r="D64" s="30" t="s">
        <v>167</v>
      </c>
      <c r="E64" s="50">
        <f>E65+E66</f>
        <v>1.6344860877615726</v>
      </c>
    </row>
    <row r="65" spans="1:5" ht="16.2" x14ac:dyDescent="0.25">
      <c r="A65" s="30" t="s">
        <v>59</v>
      </c>
      <c r="B65" s="35" t="s">
        <v>60</v>
      </c>
      <c r="C65" s="30" t="s">
        <v>23</v>
      </c>
      <c r="D65" s="30" t="s">
        <v>168</v>
      </c>
      <c r="E65" s="12">
        <v>0.93</v>
      </c>
    </row>
    <row r="66" spans="1:5" ht="16.2" x14ac:dyDescent="0.25">
      <c r="A66" s="62" t="s">
        <v>61</v>
      </c>
      <c r="B66" s="35" t="s">
        <v>62</v>
      </c>
      <c r="C66" s="30" t="s">
        <v>23</v>
      </c>
      <c r="D66" s="30" t="s">
        <v>169</v>
      </c>
      <c r="E66" s="12">
        <f>0.1+(2.4*E55)/16.6</f>
        <v>0.70448608776157251</v>
      </c>
    </row>
    <row r="67" spans="1:5" ht="16.2" x14ac:dyDescent="0.25">
      <c r="A67" s="62"/>
      <c r="B67" s="35" t="s">
        <v>62</v>
      </c>
      <c r="C67" s="30" t="s">
        <v>26</v>
      </c>
      <c r="D67" s="13" t="s">
        <v>149</v>
      </c>
      <c r="E67" s="49"/>
    </row>
    <row r="68" spans="1:5" x14ac:dyDescent="0.25">
      <c r="A68" s="30" t="s">
        <v>63</v>
      </c>
      <c r="B68" s="66" t="s">
        <v>64</v>
      </c>
      <c r="C68" s="66"/>
      <c r="D68" s="66"/>
      <c r="E68" s="66"/>
    </row>
    <row r="69" spans="1:5" ht="16.8" x14ac:dyDescent="0.25">
      <c r="A69" s="30" t="s">
        <v>65</v>
      </c>
      <c r="B69" s="35" t="s">
        <v>52</v>
      </c>
      <c r="C69" s="30" t="s">
        <v>53</v>
      </c>
      <c r="D69" s="30" t="s">
        <v>170</v>
      </c>
      <c r="E69" s="49">
        <v>6.71</v>
      </c>
    </row>
    <row r="70" spans="1:5" ht="16.2" x14ac:dyDescent="0.25">
      <c r="A70" s="30" t="s">
        <v>66</v>
      </c>
      <c r="B70" s="35" t="s">
        <v>67</v>
      </c>
      <c r="C70" s="30" t="s">
        <v>23</v>
      </c>
      <c r="D70" s="30" t="s">
        <v>169</v>
      </c>
      <c r="E70" s="12">
        <f>E66</f>
        <v>0.70448608776157251</v>
      </c>
    </row>
    <row r="71" spans="1:5" x14ac:dyDescent="0.25">
      <c r="A71" s="29" t="s">
        <v>68</v>
      </c>
      <c r="B71" s="61" t="s">
        <v>171</v>
      </c>
      <c r="C71" s="61"/>
      <c r="D71" s="61"/>
      <c r="E71" s="61"/>
    </row>
    <row r="72" spans="1:5" ht="15.75" customHeight="1" x14ac:dyDescent="0.35">
      <c r="A72" s="38" t="s">
        <v>69</v>
      </c>
      <c r="B72" s="39" t="s">
        <v>70</v>
      </c>
      <c r="C72" s="38" t="s">
        <v>23</v>
      </c>
      <c r="D72" s="40" t="s">
        <v>172</v>
      </c>
      <c r="E72" s="16">
        <v>0.22</v>
      </c>
    </row>
    <row r="73" spans="1:5" ht="16.8" x14ac:dyDescent="0.25">
      <c r="A73" s="30" t="s">
        <v>71</v>
      </c>
      <c r="B73" s="35" t="s">
        <v>72</v>
      </c>
      <c r="C73" s="30" t="s">
        <v>53</v>
      </c>
      <c r="D73" s="30" t="s">
        <v>173</v>
      </c>
      <c r="E73" s="28">
        <v>1.59</v>
      </c>
    </row>
    <row r="74" spans="1:5" ht="32.25" customHeight="1" x14ac:dyDescent="0.25">
      <c r="A74" s="30" t="s">
        <v>73</v>
      </c>
      <c r="B74" s="35" t="s">
        <v>74</v>
      </c>
      <c r="C74" s="30" t="s">
        <v>75</v>
      </c>
      <c r="D74" s="30" t="s">
        <v>174</v>
      </c>
      <c r="E74" s="12">
        <v>2.23</v>
      </c>
    </row>
    <row r="75" spans="1:5" ht="41.4" x14ac:dyDescent="0.25">
      <c r="A75" s="29" t="s">
        <v>76</v>
      </c>
      <c r="B75" s="41" t="s">
        <v>77</v>
      </c>
      <c r="C75" s="29" t="s">
        <v>23</v>
      </c>
      <c r="D75" s="13"/>
      <c r="E75" s="50">
        <v>0</v>
      </c>
    </row>
    <row r="76" spans="1:5" ht="27.6" x14ac:dyDescent="0.25">
      <c r="A76" s="42" t="s">
        <v>78</v>
      </c>
      <c r="B76" s="43" t="s">
        <v>175</v>
      </c>
      <c r="C76" s="42" t="s">
        <v>23</v>
      </c>
      <c r="D76" s="36" t="s">
        <v>32</v>
      </c>
      <c r="E76" s="15">
        <f>E55+E64+E72+E75</f>
        <v>6.0355148614457823</v>
      </c>
    </row>
    <row r="77" spans="1:5" x14ac:dyDescent="0.25">
      <c r="A77" s="29" t="s">
        <v>79</v>
      </c>
      <c r="B77" s="34" t="s">
        <v>80</v>
      </c>
      <c r="C77" s="29" t="s">
        <v>23</v>
      </c>
      <c r="D77" s="19"/>
      <c r="E77" s="12">
        <v>0</v>
      </c>
    </row>
    <row r="78" spans="1:5" x14ac:dyDescent="0.25">
      <c r="A78" s="29" t="s">
        <v>81</v>
      </c>
      <c r="B78" s="34" t="s">
        <v>82</v>
      </c>
      <c r="C78" s="29" t="s">
        <v>23</v>
      </c>
      <c r="D78" s="30" t="s">
        <v>32</v>
      </c>
      <c r="E78" s="50">
        <f>SUM(E76-E77)-0.01</f>
        <v>6.0255148614457825</v>
      </c>
    </row>
    <row r="79" spans="1:5" x14ac:dyDescent="0.25">
      <c r="A79" s="29" t="s">
        <v>83</v>
      </c>
      <c r="B79" s="34" t="s">
        <v>143</v>
      </c>
      <c r="C79" s="29" t="s">
        <v>23</v>
      </c>
      <c r="D79" s="30" t="s">
        <v>32</v>
      </c>
      <c r="E79" s="50">
        <f>E78*0.09+E76</f>
        <v>6.5778111989759029</v>
      </c>
    </row>
    <row r="80" spans="1:5" x14ac:dyDescent="0.25">
      <c r="A80" s="29" t="s">
        <v>84</v>
      </c>
      <c r="B80" s="34" t="s">
        <v>85</v>
      </c>
      <c r="C80" s="29" t="s">
        <v>23</v>
      </c>
      <c r="D80" s="30" t="s">
        <v>32</v>
      </c>
      <c r="E80" s="1">
        <v>5.9</v>
      </c>
    </row>
    <row r="81" spans="1:5" ht="27.6" x14ac:dyDescent="0.25">
      <c r="A81" s="29" t="s">
        <v>86</v>
      </c>
      <c r="B81" s="31" t="s">
        <v>87</v>
      </c>
      <c r="C81" s="29" t="s">
        <v>88</v>
      </c>
      <c r="D81" s="30" t="s">
        <v>32</v>
      </c>
      <c r="E81" s="1">
        <v>2.2000000000000002</v>
      </c>
    </row>
    <row r="82" spans="1:5" ht="27.6" x14ac:dyDescent="0.25">
      <c r="A82" s="30" t="s">
        <v>89</v>
      </c>
      <c r="B82" s="32" t="s">
        <v>176</v>
      </c>
      <c r="C82" s="30" t="s">
        <v>90</v>
      </c>
      <c r="D82" s="30" t="s">
        <v>32</v>
      </c>
      <c r="E82" s="56">
        <v>568.65700000000004</v>
      </c>
    </row>
    <row r="83" spans="1:5" x14ac:dyDescent="0.25">
      <c r="A83" s="30" t="s">
        <v>91</v>
      </c>
      <c r="B83" s="35" t="s">
        <v>92</v>
      </c>
      <c r="C83" s="30" t="s">
        <v>90</v>
      </c>
      <c r="D83" s="19"/>
      <c r="E83" s="56">
        <v>568.65700000000004</v>
      </c>
    </row>
    <row r="84" spans="1:5" x14ac:dyDescent="0.25">
      <c r="A84" s="30" t="s">
        <v>93</v>
      </c>
      <c r="B84" s="35" t="s">
        <v>132</v>
      </c>
      <c r="C84" s="30" t="s">
        <v>90</v>
      </c>
      <c r="D84" s="19"/>
      <c r="E84" s="56">
        <v>568.65700000000004</v>
      </c>
    </row>
    <row r="85" spans="1:5" x14ac:dyDescent="0.25">
      <c r="A85" s="30" t="s">
        <v>94</v>
      </c>
      <c r="B85" s="35" t="s">
        <v>95</v>
      </c>
      <c r="C85" s="30" t="s">
        <v>90</v>
      </c>
      <c r="D85" s="30" t="s">
        <v>32</v>
      </c>
      <c r="E85" s="56">
        <v>496.12599999999998</v>
      </c>
    </row>
    <row r="86" spans="1:5" x14ac:dyDescent="0.25">
      <c r="A86" s="30" t="s">
        <v>96</v>
      </c>
      <c r="B86" s="35" t="s">
        <v>132</v>
      </c>
      <c r="C86" s="30" t="s">
        <v>90</v>
      </c>
      <c r="D86" s="19"/>
      <c r="E86" s="56">
        <v>496.12599999999998</v>
      </c>
    </row>
    <row r="87" spans="1:5" ht="27.6" x14ac:dyDescent="0.25">
      <c r="A87" s="30" t="s">
        <v>97</v>
      </c>
      <c r="B87" s="32" t="s">
        <v>98</v>
      </c>
      <c r="C87" s="30" t="s">
        <v>90</v>
      </c>
      <c r="D87" s="30" t="s">
        <v>32</v>
      </c>
      <c r="E87" s="12">
        <v>0</v>
      </c>
    </row>
    <row r="88" spans="1:5" x14ac:dyDescent="0.25">
      <c r="A88" s="52" t="s">
        <v>99</v>
      </c>
      <c r="B88" s="53" t="s">
        <v>40</v>
      </c>
      <c r="C88" s="52" t="s">
        <v>90</v>
      </c>
      <c r="D88" s="52" t="s">
        <v>32</v>
      </c>
      <c r="E88" s="22"/>
    </row>
    <row r="89" spans="1:5" x14ac:dyDescent="0.25">
      <c r="A89" s="70" t="s">
        <v>100</v>
      </c>
      <c r="B89" s="70"/>
      <c r="C89" s="70"/>
      <c r="D89" s="70"/>
      <c r="E89" s="70"/>
    </row>
    <row r="90" spans="1:5" x14ac:dyDescent="0.25">
      <c r="A90" s="71" t="s">
        <v>101</v>
      </c>
      <c r="B90" s="71"/>
      <c r="C90" s="71"/>
      <c r="D90" s="71"/>
      <c r="E90" s="71"/>
    </row>
    <row r="91" spans="1:5" x14ac:dyDescent="0.25">
      <c r="A91" s="67" t="s">
        <v>102</v>
      </c>
      <c r="B91" s="67"/>
      <c r="C91" s="67"/>
      <c r="D91" s="67"/>
      <c r="E91" s="67"/>
    </row>
    <row r="92" spans="1:5" ht="32.25" customHeight="1" x14ac:dyDescent="0.25">
      <c r="A92" s="67" t="s">
        <v>103</v>
      </c>
      <c r="B92" s="67"/>
      <c r="C92" s="67"/>
      <c r="D92" s="67"/>
      <c r="E92" s="67"/>
    </row>
    <row r="93" spans="1:5" x14ac:dyDescent="0.25">
      <c r="A93" s="71" t="s">
        <v>104</v>
      </c>
      <c r="B93" s="71"/>
      <c r="C93" s="71"/>
      <c r="D93" s="71"/>
      <c r="E93" s="71"/>
    </row>
    <row r="94" spans="1:5" x14ac:dyDescent="0.25">
      <c r="A94" s="67" t="s">
        <v>105</v>
      </c>
      <c r="B94" s="67"/>
      <c r="C94" s="67"/>
      <c r="D94" s="67"/>
      <c r="E94" s="67"/>
    </row>
    <row r="95" spans="1:5" x14ac:dyDescent="0.25">
      <c r="A95" s="67" t="s">
        <v>106</v>
      </c>
      <c r="B95" s="67"/>
      <c r="C95" s="67"/>
      <c r="D95" s="67"/>
      <c r="E95" s="67"/>
    </row>
    <row r="96" spans="1:5" x14ac:dyDescent="0.25">
      <c r="A96" s="68" t="s">
        <v>107</v>
      </c>
      <c r="B96" s="68"/>
      <c r="C96" s="68"/>
      <c r="D96" s="68"/>
      <c r="E96" s="68"/>
    </row>
    <row r="97" spans="1:5" x14ac:dyDescent="0.25">
      <c r="A97" s="68" t="s">
        <v>108</v>
      </c>
      <c r="B97" s="68"/>
      <c r="C97" s="68"/>
      <c r="D97" s="68"/>
      <c r="E97" s="68"/>
    </row>
    <row r="98" spans="1:5" x14ac:dyDescent="0.25">
      <c r="A98" s="44"/>
    </row>
    <row r="99" spans="1:5" ht="54.75" customHeight="1" x14ac:dyDescent="0.25">
      <c r="A99" s="44"/>
    </row>
    <row r="100" spans="1:5" ht="29.25" customHeight="1" x14ac:dyDescent="0.25">
      <c r="A100" s="69" t="s">
        <v>109</v>
      </c>
      <c r="B100" s="45" t="s">
        <v>138</v>
      </c>
      <c r="C100" s="46" t="s">
        <v>110</v>
      </c>
      <c r="D100" s="45" t="s">
        <v>139</v>
      </c>
    </row>
    <row r="101" spans="1:5" ht="25.65" customHeight="1" x14ac:dyDescent="0.25">
      <c r="A101" s="69"/>
      <c r="B101" s="47" t="s">
        <v>6</v>
      </c>
      <c r="C101" s="47" t="s">
        <v>111</v>
      </c>
      <c r="D101" s="47" t="s">
        <v>112</v>
      </c>
    </row>
  </sheetData>
  <mergeCells count="30">
    <mergeCell ref="A95:E95"/>
    <mergeCell ref="A96:E96"/>
    <mergeCell ref="A97:E97"/>
    <mergeCell ref="A100:A101"/>
    <mergeCell ref="A89:E89"/>
    <mergeCell ref="A90:E90"/>
    <mergeCell ref="A91:E91"/>
    <mergeCell ref="A92:E92"/>
    <mergeCell ref="A93:E93"/>
    <mergeCell ref="A94:E94"/>
    <mergeCell ref="C60:E60"/>
    <mergeCell ref="B63:E63"/>
    <mergeCell ref="A66:A67"/>
    <mergeCell ref="B68:E68"/>
    <mergeCell ref="B71:E71"/>
    <mergeCell ref="A55:A56"/>
    <mergeCell ref="C55:C56"/>
    <mergeCell ref="D55:D56"/>
    <mergeCell ref="E55:E56"/>
    <mergeCell ref="A58:A59"/>
    <mergeCell ref="A23:E23"/>
    <mergeCell ref="B26:E26"/>
    <mergeCell ref="A29:A30"/>
    <mergeCell ref="B31:E31"/>
    <mergeCell ref="C32:E32"/>
    <mergeCell ref="D1:E1"/>
    <mergeCell ref="D2:E2"/>
    <mergeCell ref="D3:E3"/>
    <mergeCell ref="D4:E4"/>
    <mergeCell ref="B15:E15"/>
  </mergeCells>
  <conditionalFormatting sqref="E28">
    <cfRule type="containsErrors" dxfId="0" priority="1" stopIfTrue="1">
      <formula>ISERROR(E28)</formula>
    </cfRule>
  </conditionalFormatting>
  <hyperlinks>
    <hyperlink ref="C13" r:id="rId1" xr:uid="{00000000-0004-0000-0000-000000000000}"/>
    <hyperlink ref="C12" r:id="rId2" xr:uid="{00000000-0004-0000-0000-000001000000}"/>
    <hyperlink ref="E11" r:id="rId3" xr:uid="{00000000-0004-0000-0000-000002000000}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D12"/>
  <sheetViews>
    <sheetView workbookViewId="0">
      <selection activeCell="D10" sqref="D10"/>
    </sheetView>
  </sheetViews>
  <sheetFormatPr defaultRowHeight="14.4" x14ac:dyDescent="0.3"/>
  <cols>
    <col min="2" max="2" width="10.44140625" bestFit="1" customWidth="1"/>
  </cols>
  <sheetData>
    <row r="9" spans="2:4" x14ac:dyDescent="0.3">
      <c r="B9" s="55">
        <v>2757862</v>
      </c>
      <c r="D9">
        <v>2479.569</v>
      </c>
    </row>
    <row r="12" spans="2:4" x14ac:dyDescent="0.3">
      <c r="B12" s="54">
        <v>2757862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2021-03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2021-06-23T07:41:41Z</dcterms:modified>
</cp:coreProperties>
</file>